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alent\Documents\Nové programové obdobie 2014-2020\36_OP KZP-36 kotolne\Z230 Valaská Dubová\Dodatok D1 po VO _ PLAN\"/>
    </mc:Choice>
  </mc:AlternateContent>
  <bookViews>
    <workbookView xWindow="0" yWindow="0" windowWidth="17655" windowHeight="8700"/>
  </bookViews>
  <sheets>
    <sheet name="Podrobný rozpočet projektu" sheetId="5" r:id="rId1"/>
    <sheet name="Hárok1" sheetId="6" state="hidden" r:id="rId2"/>
  </sheets>
  <definedNames>
    <definedName name="ghghjgh">#REF!</definedName>
    <definedName name="hjkz">#REF!</definedName>
    <definedName name="_xlnm.Print_Area" localSheetId="0">'Podrobný rozpočet projektu'!$A$1:$X$282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3" i="5" l="1"/>
  <c r="F273" i="5"/>
  <c r="H267" i="5" l="1"/>
  <c r="H265" i="5"/>
  <c r="H263" i="5"/>
  <c r="H262" i="5"/>
  <c r="H260" i="5"/>
  <c r="G267" i="5"/>
  <c r="F267" i="5"/>
  <c r="G90" i="5"/>
  <c r="G89" i="5"/>
  <c r="F89" i="5"/>
  <c r="F90" i="5"/>
  <c r="F131" i="5" l="1"/>
  <c r="F91" i="5"/>
  <c r="F123" i="5" l="1"/>
  <c r="F74" i="5"/>
  <c r="F15" i="5"/>
  <c r="H258" i="5" l="1"/>
  <c r="H192" i="5"/>
  <c r="H183" i="5"/>
  <c r="H182" i="5"/>
  <c r="H158" i="5"/>
  <c r="F253" i="5" l="1"/>
  <c r="G253" i="5" s="1"/>
  <c r="H253" i="5" s="1"/>
  <c r="F256" i="5" l="1"/>
  <c r="G256" i="5" s="1"/>
  <c r="H256" i="5" s="1"/>
  <c r="G223" i="5" l="1"/>
  <c r="H223" i="5" s="1"/>
  <c r="F192" i="5"/>
  <c r="G192" i="5" s="1"/>
  <c r="G255" i="5"/>
  <c r="H255" i="5" s="1"/>
  <c r="F254" i="5"/>
  <c r="G254" i="5" s="1"/>
  <c r="H254" i="5" s="1"/>
  <c r="F252" i="5"/>
  <c r="G252" i="5" s="1"/>
  <c r="H252" i="5" s="1"/>
  <c r="F251" i="5"/>
  <c r="G251" i="5" s="1"/>
  <c r="H251" i="5" s="1"/>
  <c r="F250" i="5"/>
  <c r="G250" i="5" s="1"/>
  <c r="H250" i="5" s="1"/>
  <c r="F249" i="5"/>
  <c r="G249" i="5" s="1"/>
  <c r="H249" i="5" s="1"/>
  <c r="F248" i="5"/>
  <c r="G248" i="5" s="1"/>
  <c r="H248" i="5" s="1"/>
  <c r="F247" i="5"/>
  <c r="G247" i="5" s="1"/>
  <c r="H247" i="5" s="1"/>
  <c r="F246" i="5"/>
  <c r="G246" i="5" s="1"/>
  <c r="H246" i="5" s="1"/>
  <c r="F245" i="5"/>
  <c r="G245" i="5" s="1"/>
  <c r="H245" i="5" s="1"/>
  <c r="F244" i="5"/>
  <c r="G244" i="5" s="1"/>
  <c r="H244" i="5" s="1"/>
  <c r="F243" i="5"/>
  <c r="G243" i="5" s="1"/>
  <c r="H243" i="5" s="1"/>
  <c r="F242" i="5"/>
  <c r="G242" i="5" s="1"/>
  <c r="H242" i="5" s="1"/>
  <c r="F241" i="5"/>
  <c r="G241" i="5" s="1"/>
  <c r="H241" i="5" s="1"/>
  <c r="F240" i="5"/>
  <c r="G240" i="5" s="1"/>
  <c r="H240" i="5" s="1"/>
  <c r="F239" i="5"/>
  <c r="G239" i="5" s="1"/>
  <c r="H239" i="5" s="1"/>
  <c r="F238" i="5"/>
  <c r="G238" i="5" s="1"/>
  <c r="H238" i="5" s="1"/>
  <c r="F237" i="5"/>
  <c r="G237" i="5" s="1"/>
  <c r="H237" i="5" s="1"/>
  <c r="F236" i="5"/>
  <c r="G236" i="5" s="1"/>
  <c r="H236" i="5" s="1"/>
  <c r="F235" i="5"/>
  <c r="G235" i="5" s="1"/>
  <c r="H235" i="5" s="1"/>
  <c r="F234" i="5"/>
  <c r="G234" i="5" s="1"/>
  <c r="H234" i="5" s="1"/>
  <c r="F233" i="5"/>
  <c r="G233" i="5" s="1"/>
  <c r="H233" i="5" s="1"/>
  <c r="F232" i="5"/>
  <c r="G232" i="5" s="1"/>
  <c r="H232" i="5" s="1"/>
  <c r="F231" i="5"/>
  <c r="G231" i="5" s="1"/>
  <c r="H231" i="5" s="1"/>
  <c r="F230" i="5"/>
  <c r="G230" i="5" s="1"/>
  <c r="H230" i="5" s="1"/>
  <c r="F229" i="5"/>
  <c r="G229" i="5" s="1"/>
  <c r="H229" i="5" s="1"/>
  <c r="F228" i="5"/>
  <c r="G228" i="5" s="1"/>
  <c r="H228" i="5" s="1"/>
  <c r="F227" i="5"/>
  <c r="G227" i="5" s="1"/>
  <c r="H227" i="5" s="1"/>
  <c r="F226" i="5"/>
  <c r="G226" i="5" s="1"/>
  <c r="H226" i="5" s="1"/>
  <c r="F222" i="5"/>
  <c r="G222" i="5" s="1"/>
  <c r="H222" i="5" s="1"/>
  <c r="F221" i="5"/>
  <c r="G221" i="5" s="1"/>
  <c r="H221" i="5" s="1"/>
  <c r="G219" i="5"/>
  <c r="H219" i="5" s="1"/>
  <c r="G218" i="5"/>
  <c r="F217" i="5"/>
  <c r="G217" i="5" s="1"/>
  <c r="H217" i="5" s="1"/>
  <c r="F216" i="5"/>
  <c r="G216" i="5" s="1"/>
  <c r="H216" i="5" s="1"/>
  <c r="F215" i="5"/>
  <c r="G215" i="5" s="1"/>
  <c r="H215" i="5" s="1"/>
  <c r="F214" i="5"/>
  <c r="G214" i="5" s="1"/>
  <c r="H214" i="5" s="1"/>
  <c r="F213" i="5"/>
  <c r="G213" i="5" s="1"/>
  <c r="H213" i="5" s="1"/>
  <c r="F212" i="5"/>
  <c r="G212" i="5" s="1"/>
  <c r="H212" i="5" s="1"/>
  <c r="F211" i="5"/>
  <c r="G211" i="5" s="1"/>
  <c r="H211" i="5" s="1"/>
  <c r="F210" i="5"/>
  <c r="G210" i="5" s="1"/>
  <c r="H210" i="5" s="1"/>
  <c r="F209" i="5"/>
  <c r="G209" i="5" s="1"/>
  <c r="H209" i="5" s="1"/>
  <c r="F208" i="5"/>
  <c r="G208" i="5" s="1"/>
  <c r="H208" i="5" s="1"/>
  <c r="F207" i="5"/>
  <c r="G207" i="5" s="1"/>
  <c r="H207" i="5" s="1"/>
  <c r="F206" i="5"/>
  <c r="G206" i="5" s="1"/>
  <c r="H206" i="5" s="1"/>
  <c r="F205" i="5"/>
  <c r="G205" i="5" s="1"/>
  <c r="H205" i="5" s="1"/>
  <c r="F204" i="5"/>
  <c r="G204" i="5" s="1"/>
  <c r="H204" i="5" s="1"/>
  <c r="F203" i="5"/>
  <c r="G203" i="5" s="1"/>
  <c r="H203" i="5" s="1"/>
  <c r="F202" i="5"/>
  <c r="G202" i="5" s="1"/>
  <c r="H202" i="5" s="1"/>
  <c r="F201" i="5"/>
  <c r="G201" i="5" s="1"/>
  <c r="H201" i="5" s="1"/>
  <c r="F200" i="5"/>
  <c r="G200" i="5" s="1"/>
  <c r="H200" i="5" s="1"/>
  <c r="F199" i="5"/>
  <c r="G199" i="5" s="1"/>
  <c r="H199" i="5" s="1"/>
  <c r="F198" i="5"/>
  <c r="G198" i="5" s="1"/>
  <c r="H198" i="5" s="1"/>
  <c r="F196" i="5"/>
  <c r="G196" i="5" s="1"/>
  <c r="H196" i="5" s="1"/>
  <c r="F195" i="5"/>
  <c r="G195" i="5" s="1"/>
  <c r="H195" i="5" s="1"/>
  <c r="G193" i="5"/>
  <c r="H193" i="5" s="1"/>
  <c r="F191" i="5"/>
  <c r="G191" i="5" s="1"/>
  <c r="H191" i="5" s="1"/>
  <c r="F190" i="5"/>
  <c r="G190" i="5" s="1"/>
  <c r="H190" i="5" s="1"/>
  <c r="F189" i="5"/>
  <c r="G189" i="5" s="1"/>
  <c r="H189" i="5" s="1"/>
  <c r="F188" i="5"/>
  <c r="G188" i="5" s="1"/>
  <c r="H188" i="5" s="1"/>
  <c r="F187" i="5"/>
  <c r="G187" i="5" s="1"/>
  <c r="H187" i="5" s="1"/>
  <c r="F186" i="5"/>
  <c r="G186" i="5" s="1"/>
  <c r="H186" i="5" s="1"/>
  <c r="F185" i="5"/>
  <c r="G185" i="5" s="1"/>
  <c r="H185" i="5" s="1"/>
  <c r="F184" i="5"/>
  <c r="G184" i="5" s="1"/>
  <c r="H184" i="5" s="1"/>
  <c r="F183" i="5"/>
  <c r="F182" i="5"/>
  <c r="G182" i="5" s="1"/>
  <c r="F181" i="5"/>
  <c r="G181" i="5" s="1"/>
  <c r="H181" i="5" s="1"/>
  <c r="F180" i="5"/>
  <c r="G180" i="5" s="1"/>
  <c r="H180" i="5" s="1"/>
  <c r="F179" i="5"/>
  <c r="G179" i="5" s="1"/>
  <c r="H179" i="5" s="1"/>
  <c r="F178" i="5"/>
  <c r="G178" i="5" s="1"/>
  <c r="H178" i="5" s="1"/>
  <c r="F177" i="5"/>
  <c r="G177" i="5" s="1"/>
  <c r="H177" i="5" s="1"/>
  <c r="F176" i="5"/>
  <c r="G176" i="5" s="1"/>
  <c r="H176" i="5" s="1"/>
  <c r="F175" i="5"/>
  <c r="G175" i="5" s="1"/>
  <c r="H175" i="5" s="1"/>
  <c r="F174" i="5"/>
  <c r="G174" i="5" s="1"/>
  <c r="H174" i="5" s="1"/>
  <c r="F173" i="5"/>
  <c r="G173" i="5" s="1"/>
  <c r="H173" i="5" s="1"/>
  <c r="F172" i="5"/>
  <c r="G172" i="5" s="1"/>
  <c r="H172" i="5" s="1"/>
  <c r="F171" i="5"/>
  <c r="G171" i="5" s="1"/>
  <c r="H171" i="5" s="1"/>
  <c r="F170" i="5"/>
  <c r="G170" i="5" s="1"/>
  <c r="H170" i="5" s="1"/>
  <c r="F169" i="5"/>
  <c r="G169" i="5" s="1"/>
  <c r="H169" i="5" s="1"/>
  <c r="F168" i="5"/>
  <c r="G168" i="5" s="1"/>
  <c r="H168" i="5" s="1"/>
  <c r="F167" i="5"/>
  <c r="G167" i="5" s="1"/>
  <c r="H167" i="5" s="1"/>
  <c r="F166" i="5"/>
  <c r="G166" i="5" s="1"/>
  <c r="H166" i="5" s="1"/>
  <c r="F165" i="5"/>
  <c r="G165" i="5" s="1"/>
  <c r="H165" i="5" s="1"/>
  <c r="F164" i="5"/>
  <c r="G164" i="5" s="1"/>
  <c r="H164" i="5" s="1"/>
  <c r="F163" i="5"/>
  <c r="G163" i="5" s="1"/>
  <c r="H163" i="5" s="1"/>
  <c r="F162" i="5"/>
  <c r="G162" i="5" s="1"/>
  <c r="H162" i="5" s="1"/>
  <c r="F161" i="5"/>
  <c r="G161" i="5" s="1"/>
  <c r="H161" i="5" s="1"/>
  <c r="F160" i="5"/>
  <c r="G160" i="5" s="1"/>
  <c r="H160" i="5" s="1"/>
  <c r="F159" i="5"/>
  <c r="G159" i="5" s="1"/>
  <c r="H159" i="5" s="1"/>
  <c r="F157" i="5"/>
  <c r="G157" i="5" s="1"/>
  <c r="H157" i="5" s="1"/>
  <c r="F156" i="5"/>
  <c r="G156" i="5" s="1"/>
  <c r="H156" i="5" s="1"/>
  <c r="F155" i="5"/>
  <c r="G155" i="5" s="1"/>
  <c r="H155" i="5" s="1"/>
  <c r="F154" i="5"/>
  <c r="G154" i="5" s="1"/>
  <c r="H154" i="5" s="1"/>
  <c r="F153" i="5"/>
  <c r="G153" i="5" s="1"/>
  <c r="H153" i="5" s="1"/>
  <c r="F152" i="5"/>
  <c r="G152" i="5" s="1"/>
  <c r="H152" i="5" s="1"/>
  <c r="F126" i="5"/>
  <c r="G126" i="5" s="1"/>
  <c r="H126" i="5" s="1"/>
  <c r="F127" i="5"/>
  <c r="G127" i="5" s="1"/>
  <c r="H127" i="5" s="1"/>
  <c r="F128" i="5"/>
  <c r="G128" i="5" s="1"/>
  <c r="H128" i="5" s="1"/>
  <c r="F129" i="5"/>
  <c r="G129" i="5" s="1"/>
  <c r="H129" i="5" s="1"/>
  <c r="F130" i="5"/>
  <c r="G130" i="5" s="1"/>
  <c r="H130" i="5" s="1"/>
  <c r="G131" i="5"/>
  <c r="H131" i="5" s="1"/>
  <c r="F132" i="5"/>
  <c r="G132" i="5" s="1"/>
  <c r="H132" i="5" s="1"/>
  <c r="F133" i="5"/>
  <c r="G133" i="5" s="1"/>
  <c r="H133" i="5" s="1"/>
  <c r="F134" i="5"/>
  <c r="G134" i="5" s="1"/>
  <c r="H134" i="5" s="1"/>
  <c r="F135" i="5"/>
  <c r="G135" i="5" s="1"/>
  <c r="H135" i="5" s="1"/>
  <c r="F136" i="5"/>
  <c r="G136" i="5" s="1"/>
  <c r="H136" i="5" s="1"/>
  <c r="F137" i="5"/>
  <c r="G137" i="5" s="1"/>
  <c r="H137" i="5" s="1"/>
  <c r="F138" i="5"/>
  <c r="G138" i="5" s="1"/>
  <c r="H138" i="5" s="1"/>
  <c r="F139" i="5"/>
  <c r="G139" i="5" s="1"/>
  <c r="H139" i="5" s="1"/>
  <c r="F140" i="5"/>
  <c r="G140" i="5" s="1"/>
  <c r="H140" i="5" s="1"/>
  <c r="F141" i="5"/>
  <c r="G141" i="5" s="1"/>
  <c r="H141" i="5" s="1"/>
  <c r="F142" i="5"/>
  <c r="G142" i="5" s="1"/>
  <c r="H142" i="5" s="1"/>
  <c r="F143" i="5"/>
  <c r="G143" i="5" s="1"/>
  <c r="H143" i="5" s="1"/>
  <c r="F144" i="5"/>
  <c r="G144" i="5" s="1"/>
  <c r="H144" i="5" s="1"/>
  <c r="F145" i="5"/>
  <c r="G145" i="5" s="1"/>
  <c r="H145" i="5" s="1"/>
  <c r="F146" i="5"/>
  <c r="F147" i="5"/>
  <c r="G147" i="5" s="1"/>
  <c r="H147" i="5" s="1"/>
  <c r="F148" i="5"/>
  <c r="F149" i="5"/>
  <c r="G149" i="5" s="1"/>
  <c r="H149" i="5" s="1"/>
  <c r="F150" i="5"/>
  <c r="F92" i="5"/>
  <c r="G92" i="5" s="1"/>
  <c r="H92" i="5" s="1"/>
  <c r="F96" i="5"/>
  <c r="G96" i="5" s="1"/>
  <c r="H96" i="5" s="1"/>
  <c r="F101" i="5"/>
  <c r="G101" i="5" s="1"/>
  <c r="H101" i="5" s="1"/>
  <c r="F99" i="5"/>
  <c r="G99" i="5" s="1"/>
  <c r="H99" i="5" s="1"/>
  <c r="F109" i="5"/>
  <c r="G109" i="5" s="1"/>
  <c r="H109" i="5" s="1"/>
  <c r="F114" i="5"/>
  <c r="G114" i="5" s="1"/>
  <c r="H114" i="5" s="1"/>
  <c r="F120" i="5"/>
  <c r="G120" i="5" s="1"/>
  <c r="H120" i="5" s="1"/>
  <c r="F49" i="5"/>
  <c r="G49" i="5" s="1"/>
  <c r="H49" i="5" s="1"/>
  <c r="F47" i="5"/>
  <c r="G47" i="5" s="1"/>
  <c r="H47" i="5" s="1"/>
  <c r="F76" i="5"/>
  <c r="G76" i="5" s="1"/>
  <c r="H76" i="5" s="1"/>
  <c r="H218" i="5" l="1"/>
  <c r="F98" i="5"/>
  <c r="G98" i="5" s="1"/>
  <c r="H98" i="5" s="1"/>
  <c r="F97" i="5"/>
  <c r="G97" i="5" s="1"/>
  <c r="H97" i="5" s="1"/>
  <c r="F95" i="5"/>
  <c r="G95" i="5" s="1"/>
  <c r="H95" i="5" s="1"/>
  <c r="F73" i="5"/>
  <c r="G73" i="5" s="1"/>
  <c r="H73" i="5" s="1"/>
  <c r="F44" i="5"/>
  <c r="G44" i="5" s="1"/>
  <c r="H44" i="5" s="1"/>
  <c r="H89" i="5" l="1"/>
  <c r="F119" i="5"/>
  <c r="G119" i="5" s="1"/>
  <c r="H119" i="5" s="1"/>
  <c r="F116" i="5"/>
  <c r="G116" i="5" s="1"/>
  <c r="H116" i="5" s="1"/>
  <c r="F107" i="5"/>
  <c r="G107" i="5" s="1"/>
  <c r="H107" i="5" s="1"/>
  <c r="F88" i="5"/>
  <c r="G88" i="5" s="1"/>
  <c r="H88" i="5" s="1"/>
  <c r="F68" i="5"/>
  <c r="G68" i="5" s="1"/>
  <c r="H68" i="5" s="1"/>
  <c r="F71" i="5"/>
  <c r="G71" i="5" s="1"/>
  <c r="H71" i="5" s="1"/>
  <c r="F72" i="5"/>
  <c r="G72" i="5" s="1"/>
  <c r="H72" i="5" s="1"/>
  <c r="F37" i="5"/>
  <c r="G37" i="5" s="1"/>
  <c r="H37" i="5" s="1"/>
  <c r="F41" i="5"/>
  <c r="G41" i="5" s="1"/>
  <c r="H41" i="5" s="1"/>
  <c r="F121" i="5" l="1"/>
  <c r="F122" i="5"/>
  <c r="G122" i="5" s="1"/>
  <c r="H122" i="5" s="1"/>
  <c r="F125" i="5"/>
  <c r="G148" i="5" l="1"/>
  <c r="H148" i="5" s="1"/>
  <c r="G125" i="5"/>
  <c r="H125" i="5" s="1"/>
  <c r="G121" i="5"/>
  <c r="H121" i="5" s="1"/>
  <c r="G146" i="5"/>
  <c r="H146" i="5" s="1"/>
  <c r="G150" i="5"/>
  <c r="H150" i="5" s="1"/>
  <c r="G123" i="5"/>
  <c r="H123" i="5" s="1"/>
  <c r="G74" i="5"/>
  <c r="H74" i="5" s="1"/>
  <c r="F75" i="5"/>
  <c r="G75" i="5" s="1"/>
  <c r="H75" i="5" s="1"/>
  <c r="F77" i="5"/>
  <c r="G77" i="5" s="1"/>
  <c r="H77" i="5" s="1"/>
  <c r="F78" i="5"/>
  <c r="G78" i="5" s="1"/>
  <c r="H78" i="5" s="1"/>
  <c r="F79" i="5"/>
  <c r="G79" i="5" s="1"/>
  <c r="H79" i="5" s="1"/>
  <c r="F80" i="5"/>
  <c r="G80" i="5" s="1"/>
  <c r="H80" i="5" s="1"/>
  <c r="F81" i="5"/>
  <c r="G81" i="5" s="1"/>
  <c r="H81" i="5" s="1"/>
  <c r="F82" i="5"/>
  <c r="G82" i="5" s="1"/>
  <c r="H82" i="5" s="1"/>
  <c r="F83" i="5"/>
  <c r="G83" i="5" s="1"/>
  <c r="H83" i="5" s="1"/>
  <c r="F84" i="5"/>
  <c r="G84" i="5" s="1"/>
  <c r="H84" i="5" s="1"/>
  <c r="F85" i="5"/>
  <c r="G85" i="5" s="1"/>
  <c r="H85" i="5" s="1"/>
  <c r="F86" i="5"/>
  <c r="G86" i="5" s="1"/>
  <c r="H86" i="5" s="1"/>
  <c r="F87" i="5"/>
  <c r="G87" i="5" s="1"/>
  <c r="H87" i="5" s="1"/>
  <c r="G91" i="5"/>
  <c r="H91" i="5" s="1"/>
  <c r="F93" i="5"/>
  <c r="G93" i="5" s="1"/>
  <c r="H93" i="5" s="1"/>
  <c r="F94" i="5"/>
  <c r="G94" i="5" s="1"/>
  <c r="H94" i="5" s="1"/>
  <c r="F100" i="5"/>
  <c r="F102" i="5"/>
  <c r="F103" i="5"/>
  <c r="F104" i="5"/>
  <c r="F105" i="5"/>
  <c r="F106" i="5"/>
  <c r="F108" i="5"/>
  <c r="F110" i="5"/>
  <c r="F111" i="5"/>
  <c r="F112" i="5"/>
  <c r="F113" i="5"/>
  <c r="H90" i="5" l="1"/>
  <c r="G113" i="5"/>
  <c r="H113" i="5" s="1"/>
  <c r="G103" i="5"/>
  <c r="H103" i="5" s="1"/>
  <c r="G106" i="5"/>
  <c r="H106" i="5" s="1"/>
  <c r="G108" i="5"/>
  <c r="H108" i="5" s="1"/>
  <c r="G112" i="5"/>
  <c r="H112" i="5" s="1"/>
  <c r="G111" i="5"/>
  <c r="H111" i="5" s="1"/>
  <c r="G102" i="5"/>
  <c r="H102" i="5" s="1"/>
  <c r="G105" i="5"/>
  <c r="H105" i="5" s="1"/>
  <c r="G100" i="5"/>
  <c r="H100" i="5" s="1"/>
  <c r="G110" i="5"/>
  <c r="H110" i="5" s="1"/>
  <c r="G104" i="5"/>
  <c r="H104" i="5" s="1"/>
  <c r="G15" i="5"/>
  <c r="H15" i="5" s="1"/>
  <c r="F16" i="5"/>
  <c r="G16" i="5" s="1"/>
  <c r="H16" i="5" s="1"/>
  <c r="F17" i="5"/>
  <c r="G17" i="5" s="1"/>
  <c r="H17" i="5" s="1"/>
  <c r="F18" i="5"/>
  <c r="G18" i="5" s="1"/>
  <c r="H18" i="5" s="1"/>
  <c r="F19" i="5"/>
  <c r="G19" i="5" s="1"/>
  <c r="H19" i="5" s="1"/>
  <c r="F20" i="5"/>
  <c r="G20" i="5" s="1"/>
  <c r="H20" i="5" s="1"/>
  <c r="F21" i="5"/>
  <c r="G21" i="5" s="1"/>
  <c r="H21" i="5" s="1"/>
  <c r="F22" i="5"/>
  <c r="G22" i="5" s="1"/>
  <c r="H22" i="5" s="1"/>
  <c r="F23" i="5"/>
  <c r="G23" i="5" s="1"/>
  <c r="H23" i="5" s="1"/>
  <c r="F24" i="5"/>
  <c r="G24" i="5" s="1"/>
  <c r="H24" i="5" s="1"/>
  <c r="F25" i="5"/>
  <c r="G25" i="5" s="1"/>
  <c r="H25" i="5" s="1"/>
  <c r="F26" i="5"/>
  <c r="G26" i="5" s="1"/>
  <c r="H26" i="5" s="1"/>
  <c r="F27" i="5"/>
  <c r="G27" i="5" s="1"/>
  <c r="H27" i="5" s="1"/>
  <c r="F28" i="5"/>
  <c r="G28" i="5" s="1"/>
  <c r="H28" i="5" s="1"/>
  <c r="F29" i="5"/>
  <c r="G29" i="5" s="1"/>
  <c r="H29" i="5" s="1"/>
  <c r="F30" i="5"/>
  <c r="G30" i="5" s="1"/>
  <c r="H30" i="5" s="1"/>
  <c r="F31" i="5"/>
  <c r="G31" i="5" s="1"/>
  <c r="H31" i="5" s="1"/>
  <c r="F32" i="5"/>
  <c r="G32" i="5" s="1"/>
  <c r="H32" i="5" s="1"/>
  <c r="F33" i="5"/>
  <c r="G33" i="5" s="1"/>
  <c r="H33" i="5" s="1"/>
  <c r="F34" i="5"/>
  <c r="G34" i="5" s="1"/>
  <c r="H34" i="5" s="1"/>
  <c r="F35" i="5"/>
  <c r="G35" i="5" s="1"/>
  <c r="H35" i="5" s="1"/>
  <c r="F36" i="5"/>
  <c r="G36" i="5" s="1"/>
  <c r="H36" i="5" s="1"/>
  <c r="F38" i="5"/>
  <c r="G38" i="5" s="1"/>
  <c r="H38" i="5" s="1"/>
  <c r="F39" i="5"/>
  <c r="G39" i="5" s="1"/>
  <c r="H39" i="5" s="1"/>
  <c r="F40" i="5"/>
  <c r="G40" i="5" s="1"/>
  <c r="H40" i="5" s="1"/>
  <c r="F42" i="5"/>
  <c r="G42" i="5" s="1"/>
  <c r="H42" i="5" s="1"/>
  <c r="F43" i="5"/>
  <c r="G43" i="5" s="1"/>
  <c r="H43" i="5" s="1"/>
  <c r="F45" i="5"/>
  <c r="G45" i="5" s="1"/>
  <c r="H45" i="5" s="1"/>
  <c r="F46" i="5"/>
  <c r="G46" i="5" s="1"/>
  <c r="H46" i="5" s="1"/>
  <c r="F48" i="5"/>
  <c r="G48" i="5" s="1"/>
  <c r="H48" i="5" s="1"/>
  <c r="F50" i="5"/>
  <c r="G50" i="5" s="1"/>
  <c r="H50" i="5" s="1"/>
  <c r="F51" i="5"/>
  <c r="G51" i="5" s="1"/>
  <c r="H51" i="5" s="1"/>
  <c r="F52" i="5"/>
  <c r="G52" i="5" s="1"/>
  <c r="H52" i="5" s="1"/>
  <c r="F53" i="5"/>
  <c r="G53" i="5" s="1"/>
  <c r="H53" i="5" s="1"/>
  <c r="F54" i="5"/>
  <c r="G54" i="5" s="1"/>
  <c r="H54" i="5" s="1"/>
  <c r="F55" i="5"/>
  <c r="G55" i="5" s="1"/>
  <c r="H55" i="5" s="1"/>
  <c r="F56" i="5"/>
  <c r="G56" i="5" s="1"/>
  <c r="H56" i="5" s="1"/>
  <c r="F57" i="5"/>
  <c r="G57" i="5" s="1"/>
  <c r="H57" i="5" s="1"/>
  <c r="F58" i="5"/>
  <c r="G58" i="5" s="1"/>
  <c r="H58" i="5" s="1"/>
  <c r="F59" i="5"/>
  <c r="G59" i="5" s="1"/>
  <c r="H59" i="5" s="1"/>
  <c r="F60" i="5"/>
  <c r="G60" i="5" s="1"/>
  <c r="H60" i="5" s="1"/>
  <c r="F61" i="5"/>
  <c r="G61" i="5" s="1"/>
  <c r="H61" i="5" s="1"/>
  <c r="F62" i="5"/>
  <c r="G62" i="5" s="1"/>
  <c r="H62" i="5" s="1"/>
  <c r="F63" i="5"/>
  <c r="F64" i="5"/>
  <c r="G64" i="5" s="1"/>
  <c r="H64" i="5" s="1"/>
  <c r="F65" i="5"/>
  <c r="G65" i="5" s="1"/>
  <c r="H65" i="5" s="1"/>
  <c r="F66" i="5"/>
  <c r="G66" i="5" s="1"/>
  <c r="H66" i="5" s="1"/>
  <c r="F67" i="5"/>
  <c r="G67" i="5" s="1"/>
  <c r="H67" i="5" s="1"/>
  <c r="F69" i="5"/>
  <c r="G69" i="5" s="1"/>
  <c r="H69" i="5" s="1"/>
  <c r="F70" i="5"/>
  <c r="G70" i="5" s="1"/>
  <c r="H70" i="5" s="1"/>
  <c r="F115" i="5"/>
  <c r="F117" i="5"/>
  <c r="F118" i="5"/>
  <c r="H268" i="5" l="1"/>
  <c r="G115" i="5"/>
  <c r="H115" i="5" s="1"/>
  <c r="G118" i="5"/>
  <c r="H118" i="5" s="1"/>
  <c r="G117" i="5"/>
  <c r="H117" i="5" s="1"/>
  <c r="G63" i="5"/>
  <c r="H63" i="5" s="1"/>
  <c r="F274" i="5"/>
  <c r="G274" i="5" s="1"/>
  <c r="F275" i="5"/>
  <c r="G275" i="5" s="1"/>
  <c r="F276" i="5"/>
  <c r="G276" i="5" s="1"/>
  <c r="F277" i="5"/>
  <c r="G277" i="5" s="1"/>
  <c r="F278" i="5"/>
  <c r="G278" i="5" s="1"/>
  <c r="F279" i="5"/>
  <c r="G279" i="5" s="1"/>
  <c r="F280" i="5" l="1"/>
  <c r="G280" i="5" s="1"/>
  <c r="H280" i="5" l="1"/>
  <c r="F265" i="5" l="1"/>
  <c r="F262" i="5"/>
  <c r="G265" i="5" l="1"/>
  <c r="G262" i="5"/>
  <c r="F260" i="5" l="1"/>
  <c r="G260" i="5" l="1"/>
  <c r="F263" i="5"/>
  <c r="F257" i="5"/>
  <c r="F258" i="5"/>
  <c r="G258" i="5" s="1"/>
  <c r="G257" i="5" l="1"/>
  <c r="F268" i="5"/>
  <c r="G263" i="5"/>
  <c r="G268" i="5" l="1"/>
  <c r="H281" i="5" l="1"/>
</calcChain>
</file>

<file path=xl/sharedStrings.xml><?xml version="1.0" encoding="utf-8"?>
<sst xmlns="http://schemas.openxmlformats.org/spreadsheetml/2006/main" count="795" uniqueCount="296">
  <si>
    <t>Názov žiadateľa:</t>
  </si>
  <si>
    <t>Názov projektu:</t>
  </si>
  <si>
    <t>Názov výdavku</t>
  </si>
  <si>
    <t>Merná jednotka</t>
  </si>
  <si>
    <t>Počet jednotiek</t>
  </si>
  <si>
    <t xml:space="preserve">Skupina výdavkov  </t>
  </si>
  <si>
    <t>Stavebný dozor</t>
  </si>
  <si>
    <t>Stavebné práce</t>
  </si>
  <si>
    <t>021 Stavby</t>
  </si>
  <si>
    <t>Cena celkom bez DPH [EUR]</t>
  </si>
  <si>
    <t>521 Mzdové výdavky</t>
  </si>
  <si>
    <t>Jednotková cena bez DPH [EUR]</t>
  </si>
  <si>
    <r>
      <t xml:space="preserve">VO nebolo ukončené uzavretím zmluvy s úspešným uchádzačom. Výška výdavku bola stanovená na základe rozpočtu stavby na úrovni výkazu výmer potvrdeného podpisom a pečiatkou oprávnenej osoby (stavebný cenár/rozpočtár) v zmysle prílohy č. 10 ŽoNFP - </t>
    </r>
    <r>
      <rPr>
        <i/>
        <sz val="11"/>
        <color theme="1"/>
        <rFont val="Calibri"/>
        <family val="2"/>
        <charset val="238"/>
        <scheme val="minor"/>
      </rPr>
      <t>Povolenie na realizáciu projektu, vrátane projektovej dokumentáciu.</t>
    </r>
  </si>
  <si>
    <t>Cena celkom 
s DPH [EUR]</t>
  </si>
  <si>
    <r>
      <t>VO nebolo ukončené. Spôsob stanovenia výšky výdavku je uvedený v poli "</t>
    </r>
    <r>
      <rPr>
        <i/>
        <sz val="11"/>
        <color theme="1"/>
        <rFont val="Calibri"/>
        <family val="2"/>
        <charset val="238"/>
        <scheme val="minor"/>
      </rPr>
      <t>Vecný popis výdavku</t>
    </r>
    <r>
      <rPr>
        <sz val="11"/>
        <color theme="1"/>
        <rFont val="Calibri"/>
        <family val="2"/>
        <charset val="238"/>
        <scheme val="minor"/>
      </rPr>
      <t xml:space="preserve">" </t>
    </r>
  </si>
  <si>
    <r>
      <t xml:space="preserve">VO bolo ukončené. Výška výdavku bola stanovená na základe uzavretej zmluvy s úspešným uchádzačom a v súlade s údajmi, ktoré sú uvedené v tabuľke č. 12 formulára ŽoNFP - </t>
    </r>
    <r>
      <rPr>
        <i/>
        <sz val="11"/>
        <color theme="1"/>
        <rFont val="Calibri"/>
        <family val="2"/>
        <charset val="238"/>
        <scheme val="minor"/>
      </rPr>
      <t>Verejné obstarávanie</t>
    </r>
    <r>
      <rPr>
        <sz val="11"/>
        <color theme="1"/>
        <rFont val="Calibri"/>
        <family val="2"/>
        <charset val="238"/>
        <scheme val="minor"/>
      </rPr>
      <t xml:space="preserve">.   </t>
    </r>
  </si>
  <si>
    <t>VO nebolo ukončené uzavretím zmluvy s úspešným uchádzačom. Výška výdavku bola stanovená na základe prieskumu trhu v zmysle predloženého záznamu z vyhodnotenia prieskumu trhu a pri rešpektovaní stanoveného finančného limitu.</t>
  </si>
  <si>
    <t>013 Softvér</t>
  </si>
  <si>
    <t>Odborný autorský dohľad</t>
  </si>
  <si>
    <t>Dlhodobý nehmotný majetok</t>
  </si>
  <si>
    <t>Nákup softvéru</t>
  </si>
  <si>
    <t>Samostatné hnuteľné veci a súbory hnuteľných vecí</t>
  </si>
  <si>
    <t>022 Samostatné hnuteľné veci a súbory hnuteľných vecí</t>
  </si>
  <si>
    <t>Oprávnený výdavok [EUR]</t>
  </si>
  <si>
    <t>Nákup prevádzkových/špeciálnych strojov, prístrojov, zariadení, techniky a náradia</t>
  </si>
  <si>
    <t>Modernizácia prevádzkových/špeciálnych strojov, prístrojov, zariadení, techniky a náradia (ktoré nie sú súčasťou stavby)</t>
  </si>
  <si>
    <t>Služby</t>
  </si>
  <si>
    <t>Revízie dotknutých zariadení, funkčné skúšky, uvedenie do skúšobnej a trvalej prevádzky (ak nie sú tieto služby súčasťou výdavkov s skupine 021 alebo 022)</t>
  </si>
  <si>
    <t>518 Ostatné služby</t>
  </si>
  <si>
    <t>Riadenie projektu - externé</t>
  </si>
  <si>
    <t>Mzdové výdavky zamestnancov bezprostredne súvisiace s riadením projektu – interné  (nepriame výdavky)</t>
  </si>
  <si>
    <t>Odmeny za práce vykonávané mimo pracovného pomeru  bezprostredne súvisiace s riadením projektu – interné (nepriame výdavky)</t>
  </si>
  <si>
    <t>Zjednodušené vykazovanie výdavkov a rezerva</t>
  </si>
  <si>
    <t>Rezerva na nepredvídané výdavky súvisiace so stavebnými prácami maximálne do výšky 2,5 % celkových oprávnených výdavkov na stavebné práce</t>
  </si>
  <si>
    <t>930 Rezerva na nepredvídané výdavky</t>
  </si>
  <si>
    <t>Hlavná aktivita projektu: Výstavba zariadení využívajúcich biomasu prostredníctvom rekonštrukcie a modernizácie existujúcich energetických zariadení s maximálnym tepelným príkonom 20 MW na báze fosílnych palív.</t>
  </si>
  <si>
    <t>Podporné aktivity projektu</t>
  </si>
  <si>
    <r>
      <t xml:space="preserve">S P O L U </t>
    </r>
    <r>
      <rPr>
        <i/>
        <sz val="13"/>
        <rFont val="Arial"/>
        <family val="2"/>
        <charset val="238"/>
      </rPr>
      <t>(celkové oprávnené výdavky projektu)</t>
    </r>
  </si>
  <si>
    <t>ks</t>
  </si>
  <si>
    <t>Dočasný pútač</t>
  </si>
  <si>
    <t>Stála tabuľa</t>
  </si>
  <si>
    <t>Plagát</t>
  </si>
  <si>
    <t xml:space="preserve">Publikovanie článku o projekte </t>
  </si>
  <si>
    <t>mesiac</t>
  </si>
  <si>
    <t>hodina</t>
  </si>
  <si>
    <t>SPOLU Hlavné aktivity projektu (celkové oprávnené priame výdavky projektu)</t>
  </si>
  <si>
    <t>SPOLU Podporné aktivity (celkové oprávnené nepriame výdavky pojektu)</t>
  </si>
  <si>
    <r>
      <t xml:space="preserve">VO nebolo ukončené uzavretím zmluvy s úspešným uchádzačom. Výška výdavku bola stanovená na základe rozpočtu stavby na úrovni výkazu výmer potvrdeného podpisom a pečiatkou oprávnenej osoby (stavebný cenár/rozpočtár) v zmysle prílohy č. </t>
    </r>
    <r>
      <rPr>
        <sz val="11"/>
        <color rgb="FFFF0000"/>
        <rFont val="Calibri"/>
        <family val="2"/>
        <charset val="238"/>
        <scheme val="minor"/>
      </rPr>
      <t>8</t>
    </r>
    <r>
      <rPr>
        <sz val="11"/>
        <color theme="1"/>
        <rFont val="Calibri"/>
        <family val="2"/>
        <charset val="238"/>
        <scheme val="minor"/>
      </rPr>
      <t xml:space="preserve"> ŽoNFP - </t>
    </r>
    <r>
      <rPr>
        <i/>
        <sz val="11"/>
        <color theme="1"/>
        <rFont val="Calibri"/>
        <family val="2"/>
        <charset val="238"/>
        <scheme val="minor"/>
      </rPr>
      <t>Projektová dokumentácia.</t>
    </r>
  </si>
  <si>
    <t>VO nebolo ukončené uzavretím zmluvy s úspešným uchádzačom. Výška výdavku bola stanovená na základe prieskumu trhu v zmysle predloženého záznamu z vyhodnotenia prieskumu trhu.</t>
  </si>
  <si>
    <t>aktivita</t>
  </si>
  <si>
    <t>m</t>
  </si>
  <si>
    <t>%</t>
  </si>
  <si>
    <t>hod</t>
  </si>
  <si>
    <t>kpl</t>
  </si>
  <si>
    <t>m2</t>
  </si>
  <si>
    <t>t</t>
  </si>
  <si>
    <t>m3</t>
  </si>
  <si>
    <t>Kotol na drevnú štiepku firmy ETA typ eHACK 60, s rozsahom výkonu 18 až 59,9 kW. Vrátane zariadenia pre kotlový okruh (s obehovým čerpadlom a zmiešavacím ventilom), nádoby na popol, kotlovým podávačom drevnej štiepky, MaR kotla.</t>
  </si>
  <si>
    <t>Paušál za uvedenie kotla do prevádzky</t>
  </si>
  <si>
    <t>Kaskádová regulácia TKS-W</t>
  </si>
  <si>
    <t>Bus pripojenie pre kaskádové zapojenie</t>
  </si>
  <si>
    <t>Recirkulácia spalín ETA eHACK 50-80</t>
  </si>
  <si>
    <t>Nádoba na popol 94 l pre eHACK 20-80kW</t>
  </si>
  <si>
    <t>Podlahové miešadlo pre eHACK 20-80kW D=3,0m s listovou pružinou, pre kotly eHACK</t>
  </si>
  <si>
    <t>Nastavovacia sada pre 3,0m miešadlo pre peletovú prevádzku</t>
  </si>
  <si>
    <t>Korytové šneky - predĺženie D=750mm pre štiepkový dopravný systém</t>
  </si>
  <si>
    <t>Základný set pre medzišneky-spád 0-30°pre eHACK úre vykurovací systém eHACK</t>
  </si>
  <si>
    <t>Otvor pre údržbu zásobníka</t>
  </si>
  <si>
    <t>Tepelná odtoková poistka, bezpečnostné zariadenie pre núdzové chladenie kotla</t>
  </si>
  <si>
    <t>Riadenie vykurovacieho okruhu pre 2 ďalšie zmiešavacie okruhy T2-W v nástennej skrinke</t>
  </si>
  <si>
    <t>Rozšírenie vykurovacieho okruhu z 2 na 4 zmiešavacie okruhy T4-0 v nástennej skrinke ETA T2-W, T2-BT, T2-BTI, SH 20-60 a PE-K do 90kW</t>
  </si>
  <si>
    <t>Regulácia vykurovacieho okruhu pre 1 ďalší zmiešavací okruh T1-W v nástennej skrinke</t>
  </si>
  <si>
    <t>Set snímačov pre ETA koncept vrstvenej akumulačnej nádoby podľa QM Holz, 5 snímačov s 10m káblom</t>
  </si>
  <si>
    <t>ETA GSM, konektor pre Touch riadenie</t>
  </si>
  <si>
    <t>Predlžovací kábel 5m pre vonkajšiu anténu ETA GSM- konektor</t>
  </si>
  <si>
    <t>ETA -CAN /LWL - prepínač pre zvýšenie bezpečnosti proti prepätiu</t>
  </si>
  <si>
    <t>Kombinovaný kotol na kusové drevo a pelety firmy ETA typ SH50P s prídavným modulom + ETA typ ETA-TWIN 50, s rozsahom výkonu 14,3 až 49,9 kW. Drevosplyňovací kotol na kusové drevo + prídavný zásobník s horákom na pelety (s pneumatickým podávaním peliet zo skladu).</t>
  </si>
  <si>
    <t>Zariadenie pre udržanie teploty vykurovacej vody v kotli (kotlový okruh): externé čerpadlo + zmiešavací ventil + uzatváracie armatúry + tepelná izolácia. Typ: Spiatočka R5/4" s vysokou účinnosťou čerpadla a zmiešavača ETA 1-60-E až 60kW</t>
  </si>
  <si>
    <t>Oceľová rúra čierna bezošvá, závitová, rozmer DN100, vrátane tvaroviek, kotvenia, tesnení, a náteru po montáži</t>
  </si>
  <si>
    <t>Piestová plniaca hubica s ventilovým krytom 0,5m, hliník, DN100 s flangou, spojka Storz A-110</t>
  </si>
  <si>
    <t>Nárazuzdorná rohož, rozmer (ŠxV): 1000x1200mm</t>
  </si>
  <si>
    <t>NW 50 dopravná hadica na pelety, 50m</t>
  </si>
  <si>
    <t>Súprava hadicových svoriek - 4 ks pre hadicu na dopravu peliet NW 50</t>
  </si>
  <si>
    <t>Pneumatický vynášací systém pre sklad peliet (rozdeľovač s regláciou, 8x sonda na pelety).</t>
  </si>
  <si>
    <t>ETA-CAN /LWL - prepínač, pre zvýšenie bezpečnosti proti prepätiu</t>
  </si>
  <si>
    <t>Snímač prietoku peliet pre PE-K 110-220kW</t>
  </si>
  <si>
    <t>Nerezový komín DN180 (výška cca. 12metrov) + dymovod DN180 (dĺžka cca. 1,8metra), dvojplášťový, firmy JEREMIAS typ DW-FU50, rozmer DN180, tep. izol. hr. 50mm, vrátane revízneho/čistiaceho otvoru, odvodu kondenzátu, nosných prvkov.</t>
  </si>
  <si>
    <t>Nerezový komín DN 150 (výška cca. 12metrov) + dymovod DN150 (dĺžka cca. 2,6metra), dvojplášťový, firmy JEREMIAS typ DW-FU50, rozmer DN150, tep. izol. hr. 50mm, vrátane revízneho/čistiaceho otvoru, odvodu kondenzátu, nosných prvkov.</t>
  </si>
  <si>
    <t>Kombinovaný zásobníkový ohrievač TÚV firmy DZD DRAŽICE, typ OKC200/1m2, s objemom 195 litrov, vrátane el. špirály na ohrev TÚV s príkonom 6,0kW, 400V, 50Hz.</t>
  </si>
  <si>
    <t>Obehové čerpadlo GRUNDFOS typ ALPHA2 25-60 180</t>
  </si>
  <si>
    <t>Expanzná nádoba REFLEX typ NG500/6, s objemom 500 litrov.</t>
  </si>
  <si>
    <t>Expanzná nádoba REFLEX typ NG35/6, s objemom 35 litrov.</t>
  </si>
  <si>
    <t>Z-lišty pre dvierka skladovacích priestorov (pre zápravu)</t>
  </si>
  <si>
    <t>Drevené dosky pre zápravu dverí, hr. min. 30mm</t>
  </si>
  <si>
    <t>Vrstvená akumulačná nádoba ETA SP 1000 l, objem 1000 litrov.</t>
  </si>
  <si>
    <t>Izolácia vrstvenej akumulačnej nádoby ETA SP 1000/ SPS 1000</t>
  </si>
  <si>
    <t>Spoje akumulačnej nádoby - Set , 2x vlnovité nerezové hadice</t>
  </si>
  <si>
    <t>Premiestnenie EXISTUJÚCEHO rozdeľovača/zberača vykurovacieho systému DN100. Dimenzie a rozmiestnenie prírub rozdeľovača viď. výkres Schéma zapojenia.</t>
  </si>
  <si>
    <t>Doplnenie tepelnej izolácie na existujúci rozdeľovač/zberač, minerálna vlna hr. 100mm, s Al fóliou.</t>
  </si>
  <si>
    <t>Oceľová konštrukcia pre umiestnenie rozdeľovača/zberača na podlahu kotolne.</t>
  </si>
  <si>
    <t>Úpravňa vykurovacej vody EARTH RESOURCES typ ER Kinetico, ERKSHE (+príslušenstvo, viď. cenová ponuka č. 197119 - EARTH RESOURCES). Neelektrická úprava vody. Vrátane 150 kg soli</t>
  </si>
  <si>
    <t>Konštrukcia pre sklad drevnej štiepky (pôdorys miestnosti skladu: 3,0x4,0m), drevená nosná konštrukcia (hranol, prierez 100x100mm) a montážny materiál</t>
  </si>
  <si>
    <t>OSBD doska hr. 30 mm, pre podlahu skladu drevnej štiepky</t>
  </si>
  <si>
    <t>Konštrukcia pre sklad drevných peletiek (pôdorys miestnosti skladu: 3,9x5,8m), drevená nosná konštrukcia (hranol, prierez 100x100mm) a montážny materiál</t>
  </si>
  <si>
    <t>OSBD doska hr. 30 mm, pre podlahu skladu peletiek</t>
  </si>
  <si>
    <t>Ponorné plavákové čerpadlo do jímky, GRUNDFOS typ SBA 3-35-A s plavákom.</t>
  </si>
  <si>
    <t>Trojcestný zmiešavací ventil firmy SIEMENS typ VXG41.15, rozmer DN15, kvs= 4,0m3/h, + servpohon SIEMENS typ SQX, AC24V, 0-10V, proporcionálny</t>
  </si>
  <si>
    <t>Trojcestný zmiešavací ventil firmy SIEMENS typ VXG41.25, rozmer DN25, kvs= 10m3/h, + servpohon SIEMENS typ SQX, AC24V, 0-10V, proporcionálny</t>
  </si>
  <si>
    <t>Trojcestný zmiešavací ventil firmy SIEMENS typ VXG41.32, rozmer DN32, kvs= 16m3/h, + servpohon SIEMENS typ SQX, AC24V, 0-10V, proporcionálny</t>
  </si>
  <si>
    <t>Priestorový termostat pre každú vykurovaciu vetvu (vykurovaciu zónu) samostatne, vrátane prekáblovania</t>
  </si>
  <si>
    <t>Ekvitermický regulátor pre 5 zmiešavaných vykurovacích vetiev, zmiešavanie každej vykurovacej vetvy samostatne</t>
  </si>
  <si>
    <t>Snímač vonkajšej teploty, vrátane prekáblovania</t>
  </si>
  <si>
    <t>Štvorhranné potrubie pozinkované Sk. I., vrát. odbočiek a kotvenia</t>
  </si>
  <si>
    <t>Protidažďová žalúzia SYSTEMAIR typ IMOS-SYSTEMAIR typ IMOS-PZAL-560x315-R1-S, s oceľovým sitom</t>
  </si>
  <si>
    <t>Protidažďová žalúzia SYSTEMAIR typ IMOS-SYSTEMAIR typ IMOS-PZAL-560x630-R1-S, s oceľovým sitom</t>
  </si>
  <si>
    <t>Oceľové sito 560x315mm</t>
  </si>
  <si>
    <t>Oceľové sito 560x630mm</t>
  </si>
  <si>
    <t>Oceľová rúra čierna bezošvá závitová, valcovaná za tepla, akosť 11 353.1, rozmer DN25, vrátane tvaroviek a kotvenia</t>
  </si>
  <si>
    <t>Oceľová rúra čierna bezošvá závitová, valcovaná za tepla, akosť 11 353.1, rozmer DN32, vrátane tvaroviek  a kotvenia</t>
  </si>
  <si>
    <t>Oceľová rúra čierna bezošvá závitová, valcovaná za tepla, akosť 11 353.1, rozmer DN40, vrátane tvaroviek  a kotvenia</t>
  </si>
  <si>
    <t>Oceľová rúra čierna bezošvá závitová, valcovaná za tepla, akosť 11 353.1, rozmer DN50, vrátane tvaroviek  a kotvenia</t>
  </si>
  <si>
    <t>Spony na upevnenie izolácie</t>
  </si>
  <si>
    <t>Potrubie PPR DN32 vrátane fitingov a kotvenia</t>
  </si>
  <si>
    <t>Tepelná izolácia návleková hr. 30 mm</t>
  </si>
  <si>
    <t>Sťahovacia kovová objímka na hadicu DN32</t>
  </si>
  <si>
    <t>Guľový kohút DN25</t>
  </si>
  <si>
    <t>Guľový kohút DN32</t>
  </si>
  <si>
    <t>Guľový kohút DN40</t>
  </si>
  <si>
    <t>Guľový kohút DN50</t>
  </si>
  <si>
    <t>Spätná klapka DN25</t>
  </si>
  <si>
    <t>Spätná klapka DN32</t>
  </si>
  <si>
    <t>Spätná klapka DN40</t>
  </si>
  <si>
    <t>Filter DN25</t>
  </si>
  <si>
    <t>Filter DN32</t>
  </si>
  <si>
    <t>Filter DN40</t>
  </si>
  <si>
    <t>Vypúšťací guľový kohút DN15</t>
  </si>
  <si>
    <t>Automatický odvzdušňovací ventil 1/2", so spätnou klapkou</t>
  </si>
  <si>
    <t>Diferenčný prepúšťací ventil DN20, nastaviteľný</t>
  </si>
  <si>
    <t>Teplomer axiálny s rozsahom merania 0°C až 120°C</t>
  </si>
  <si>
    <t>Manometer axiálny s rozsahom merania 0 až 6 bar</t>
  </si>
  <si>
    <t>Manometer radiálny s rozsahom merania 0 až 6 bar + skúšobný ventil</t>
  </si>
  <si>
    <t>Ventil pre pripojenie expanznej nádoby, REFLEX typ MK25</t>
  </si>
  <si>
    <t>Ventil pre pripojenie expanznej nádoby, REFLEX typ MK32</t>
  </si>
  <si>
    <t>Poistný ventil DN25, otv. tlak 2,5bar</t>
  </si>
  <si>
    <t>Vodomer pre napúšťanie vykurovacieho systému</t>
  </si>
  <si>
    <t>Demontáž existujúcich kotlov rozrezaním do odpadu</t>
  </si>
  <si>
    <t>Demontáž expanzomatu do odpadu</t>
  </si>
  <si>
    <t>Demomntáž čerpadiel do odpadu</t>
  </si>
  <si>
    <t>Demontáž potrubia do DN 100 do odpadu</t>
  </si>
  <si>
    <t>Demontáž armatúr do DN 100 do odpadu</t>
  </si>
  <si>
    <t>Demontáž tepelnej izolácie z minerálnej vlny</t>
  </si>
  <si>
    <t xml:space="preserve">Demontáž dymovodov </t>
  </si>
  <si>
    <t>Odvoz na skládku</t>
  </si>
  <si>
    <t>Presun hmôt materiál vykurovanie do hlbky 3 m</t>
  </si>
  <si>
    <t>Revízie komínov a dymovodov</t>
  </si>
  <si>
    <t>Vyregulovanie vykurovacieho systému</t>
  </si>
  <si>
    <t>Vypustenie systému, napustenie, odvzdušnenie</t>
  </si>
  <si>
    <t>Uvedenie do prevádzky, zaučenie obsluhy</t>
  </si>
  <si>
    <t>Skúšky vykurovacieho systému</t>
  </si>
  <si>
    <t>Murárska výpomoc (búracie práce základov a stav. konštrukcií v kotolni, sekanie otvorov)</t>
  </si>
  <si>
    <t>Vykurovanie</t>
  </si>
  <si>
    <t>bm</t>
  </si>
  <si>
    <t>NH</t>
  </si>
  <si>
    <t>Stavebné úpravy</t>
  </si>
  <si>
    <t>Priečka hrúbky 450 mm Ytong na lepiacu maltu dodávka + montáž</t>
  </si>
  <si>
    <t>Priečka hrúbky 250 mm Ytong na lepiacu maltu dodávka + montáž</t>
  </si>
  <si>
    <t>Priečka hrúbky 50 mm z drev. hranolov rozmer 3,75x2,8 s jednostrannou stenou z OSB hr. 25mm</t>
  </si>
  <si>
    <t>Vybúranie otvorov a odvoz na skládku do 5 km</t>
  </si>
  <si>
    <t>Základový betón dodávka + montáž</t>
  </si>
  <si>
    <t>Náter jestv. betónovej podlahy protiprašný dodávka + montáž</t>
  </si>
  <si>
    <t>vyrovnávajúci betónový poter hr. 20mm dodávka + montáž</t>
  </si>
  <si>
    <t>Výmena kanalizačnej vpuste DN 100 vrátane opravy podlahy dodávka + montáž</t>
  </si>
  <si>
    <t>Omietka vápenná  dodávka + montáž</t>
  </si>
  <si>
    <t>Požiarne dvere 2x0,60 m odolnosť 45 min, vrátane zárubne dodávka + montáž</t>
  </si>
  <si>
    <t>Požiarne dvere 2x0,70 m odolnosť 45 min, vrátane zárubne dodávka + montáž</t>
  </si>
  <si>
    <t>Požiarne dvere 2x1 m odolnosť 45 min, vrátane zárubne dodávka + montáž</t>
  </si>
  <si>
    <t>Požiarne dvere 1,5x0,90 m odolnosť 45 min, vrátane zárubne dodávka + montáž</t>
  </si>
  <si>
    <t>Protipožiarne okno 0,6x0,6 m, odolnosť 45 min., vrátane rámu, + dodávka, + montáž</t>
  </si>
  <si>
    <t>Protipožiarne okno 0,95x0,6 m, odolnosť 45 min., vrátane rámu, + dodávka, + montáž</t>
  </si>
  <si>
    <t>Protipožiarne okno 1,2x0,6 m, odolnosť 45 min., vrátane rámu, + dodávka, + montáž</t>
  </si>
  <si>
    <t>Radiálny ventilátor ELEKTRODESIGN typ EBB100NT, ventilátor má zabudovaný časový dobeh, vrátane zabudovanej pretlakovej klapky, + montáž</t>
  </si>
  <si>
    <t>Radiálny ventilátor ELEKTRODESIGN typ EBB170NT, ventilátor má zabudovaný časový dobeh, vrátane zabudovanej pretlakovej klapky, + montáž</t>
  </si>
  <si>
    <t>Tlačítkový vypínač na ovládanie radiálneho ventilátora.</t>
  </si>
  <si>
    <t>Žalúziová pretlaková klapka, plastová, firmy ELEKTRODESIGN typ PER100W, rozmer Ø100mm, + montáž</t>
  </si>
  <si>
    <t>Kruhové potrubie SPIRO Ø100mm, vrátane odbočiek a kotvenia, + montáž</t>
  </si>
  <si>
    <t>Dverová mriežka nepriehľadná, obojstranná, SYSTEMAIR typ NOVA-D-1-200x150-UR1-AN</t>
  </si>
  <si>
    <t>Priečka hrúbky 350 mm Ytong na lepiacu maltu dodávka + montáž</t>
  </si>
  <si>
    <t>Vráta oceľové rozmer 3x3 m dvojkrídlové vrátane zárubne s montážou</t>
  </si>
  <si>
    <t>Nová maľovka na steny a strop kotolne dodávka + montáž</t>
  </si>
  <si>
    <t xml:space="preserve"> ROZVÁDZAČ  R-DTK1  KOMPONENTY DO ROZVÁDZAČA </t>
  </si>
  <si>
    <t>NAPÁJACÍ VYHODNOCOVACÍ ZDROJ  NZ 23 DIN</t>
  </si>
  <si>
    <t>DETEKTOR TECHNICKÝCH PLYNOV  GIC 40</t>
  </si>
  <si>
    <t>ITERIEROVÝ TERMOSTAT NKP 75  0-40°C</t>
  </si>
  <si>
    <t>PRÍLOŽNÝ TERMOSTAT  KP78  30-90°C</t>
  </si>
  <si>
    <t>TLAKOVÝ SPINAČ  TYP 600</t>
  </si>
  <si>
    <t>SNÍMAČ ZAPLAVENIA , VRÁTANE  SONDY</t>
  </si>
  <si>
    <t>ROZVÁDZAČ  R-DTK1</t>
  </si>
  <si>
    <t>NASTENNÁ SKRIŇA RSDTK-1(800x600x400)mm</t>
  </si>
  <si>
    <t>NÚDZOVÉ TLAČIDLO  1 ROZPINACÍ KONTAKT</t>
  </si>
  <si>
    <t>KOMPAKT LED ZELENÁ</t>
  </si>
  <si>
    <t>OVLÁDACIA HLAVICA PREP. 3POL NEVRAT60°</t>
  </si>
  <si>
    <t>OVLÁDACIA HLAVICA PREP. 3POL NEVRAT120°</t>
  </si>
  <si>
    <t>ZVODIČ.PREP.tr.II,(C)3+1p4x20 Ka/280V,seria UAS</t>
  </si>
  <si>
    <t>ODPINAČ 3-POLOVÝ +N,40A</t>
  </si>
  <si>
    <t>VYP.CIEVKA  B-FA/230V</t>
  </si>
  <si>
    <t>ISTIČC25/3,10kA,25A 3-POLOVÝ</t>
  </si>
  <si>
    <t>ISTIČC2/1,10kA,25A 3-POLOVÝ</t>
  </si>
  <si>
    <t>ISTIČC10/1,10kA,101A 1-POLOVÝ</t>
  </si>
  <si>
    <t>ISTIČC16/1,10kA,25A 3-POLOVÝ</t>
  </si>
  <si>
    <t>ZVODIČ.PREP.tr.III,(D)1+1p,/280 V</t>
  </si>
  <si>
    <t>POISKOVÁ SVORKA4 mm2,typ SFR4,bežová</t>
  </si>
  <si>
    <t>RELÉ RT2P/8A,12VDC,pinnig 5,0mm,vrátane pätice</t>
  </si>
  <si>
    <t>AKUSTIČKÝ HLASIČ,ZVUKOVÝ modul 18- 30vac/dc</t>
  </si>
  <si>
    <t>TRAFO primár  230V AC,sekundár 12-24V/AC</t>
  </si>
  <si>
    <t>INŠTALAČNÝ  STYKAČ40A,4 ZAP KONTAKT.,230VAC</t>
  </si>
  <si>
    <t>INŠTALAČNÝ  STYKAČ16A,1 ZAP KONTAKT.,230VAC</t>
  </si>
  <si>
    <t>PLASTOVÁ VÝVODKA  Bimed  Pg  " Pg29"</t>
  </si>
  <si>
    <t>PLASTOVÁ VÝVODKA  Bimed  Pg  " Pg 16"</t>
  </si>
  <si>
    <t>PLASTOVÁ VÝVODKA  Bimed  Pg  " Pg11"</t>
  </si>
  <si>
    <t>PLASTOVÁ VÝVODKA  Bimed  Pg  " Pg6"</t>
  </si>
  <si>
    <t>RADOVÁ SVORKA CBC šedá,2,5 mm</t>
  </si>
  <si>
    <t>KONCOVÁ DOSKA PRECBC2,5-10mm</t>
  </si>
  <si>
    <t>MONTÁŽ DIN LIŠTA  1H</t>
  </si>
  <si>
    <t>KONCOVÝ DRŽIAK PRE DIN LIŠTU</t>
  </si>
  <si>
    <t>HO7V-K 1,5 mm2 Čierna CYA</t>
  </si>
  <si>
    <t>HO7V-K 2,5 mm2 Čierna CYA</t>
  </si>
  <si>
    <t>HO7V-K 6 mm2 Čierna CYA</t>
  </si>
  <si>
    <t>MONTÁŽ   ROZVÁDZAČA</t>
  </si>
  <si>
    <t>Podružný  material material</t>
  </si>
  <si>
    <t>ATEST ROZVÁDZAČA</t>
  </si>
  <si>
    <t>pol</t>
  </si>
  <si>
    <t>MONTÁŽ ZAPOJENIE A SKÚŠKY R-DTK1</t>
  </si>
  <si>
    <t>Prirážka na dopravu</t>
  </si>
  <si>
    <t>Práce v HZS</t>
  </si>
  <si>
    <t>HZS- SEKACIE  A BÚRACIE PRACE</t>
  </si>
  <si>
    <t>HZS - KOMPLEXNE SKUSKY A REVIZIE</t>
  </si>
  <si>
    <t>1. Vnútorné silnoprúdové rozvody  - špecifikácia</t>
  </si>
  <si>
    <t>Kábel 1-N2HX-R-J 5x4</t>
  </si>
  <si>
    <t xml:space="preserve">Kábel 1N2HX-R-J 3x2,5 </t>
  </si>
  <si>
    <t>Kábel 1-N2HX-R-J 3x1,5</t>
  </si>
  <si>
    <t>Kábel 1-N2HX-R-J 2x1,5</t>
  </si>
  <si>
    <t>VODIČ CY 6 ZELENOŽLTÝ</t>
  </si>
  <si>
    <t>VODIČ CYA 10 ZELENOŽLTÝ</t>
  </si>
  <si>
    <t>VODIČ CYA 16  ZELENOŽLTÝ</t>
  </si>
  <si>
    <t>Sériový prepínač - 5 ABB Tango, 3559-A05340 + 3558A-A652B + 3901A-B10, 230V, 10A, IP20</t>
  </si>
  <si>
    <t>Zásuvka do vlhka ABB. 5518-2929, 230V, 16A, IP44</t>
  </si>
  <si>
    <t>ROZVODKA KRABICOVA  6455-12 bezhalogen</t>
  </si>
  <si>
    <t>Krabica KU 68 bezhalogenová</t>
  </si>
  <si>
    <t>RURKA OHYBNA  20 MM, bezhal.</t>
  </si>
  <si>
    <t>RURKA OHYBNA  25 MM, bezhal.</t>
  </si>
  <si>
    <t>RURKA OHYBNA  16 MM, bezhal.</t>
  </si>
  <si>
    <t>RURKA OHYBNA  29 MM, bezhal.</t>
  </si>
  <si>
    <t xml:space="preserve">RURKA OHYBNA 63 MM, bezhal. </t>
  </si>
  <si>
    <t>Žlab  MARS 60/50</t>
  </si>
  <si>
    <t>Žlab MARS  50/50</t>
  </si>
  <si>
    <t>ROST R1/100</t>
  </si>
  <si>
    <t>Prepojovacia krabica bezhalogenová KO 125</t>
  </si>
  <si>
    <t>Podružný materiál</t>
  </si>
  <si>
    <t>PPV</t>
  </si>
  <si>
    <t>II. Materiál - svietidlá</t>
  </si>
  <si>
    <t xml:space="preserve">Svietidlo "EA " stropné OMS TORNADO  PC DIF1x36W,230V/50Hz,IP54, </t>
  </si>
  <si>
    <t>Núdzové osvetlenie""EN" nástenné SEC trvalé, MULTILUX 11W.3, 230V, 11W, IP44, "EN" so zdrojom 2hod</t>
  </si>
  <si>
    <t>III. Montáž materiálu</t>
  </si>
  <si>
    <t>Montazne a demontazne prace</t>
  </si>
  <si>
    <t>RURKA OHYBNA  29,25 MM, bezhal.</t>
  </si>
  <si>
    <t>ZLAB MARS 100/50</t>
  </si>
  <si>
    <t>ŽLAB MARS  60/50</t>
  </si>
  <si>
    <t>ŽLAB MARS  50/50</t>
  </si>
  <si>
    <t>ŠKATULA ODBOČNÁ KRUHOVÁ</t>
  </si>
  <si>
    <t>MONTAZ PREF,KABEL,ROSTU 100 MM</t>
  </si>
  <si>
    <t>Závitová tyč: PGM  10  2,8m</t>
  </si>
  <si>
    <t>PODPERKA PRE ZLAB</t>
  </si>
  <si>
    <t>KOTEVNA KONZOLA S 1 NAPINACOM</t>
  </si>
  <si>
    <t>MONTAZ OCELOVEJ KONSTRUKCIE KLASICKEJ</t>
  </si>
  <si>
    <t>Kábel 1-CYKY-J 5x10</t>
  </si>
  <si>
    <t>Kábel 1–N2HX - R-J 3x2,5 zás,vým. El .bojlera</t>
  </si>
  <si>
    <t>VODIC CYY 16 ZELENOŽLTÝ</t>
  </si>
  <si>
    <t>VYPINAC SÉRIOVÝ ZAPUSTENÝ 5</t>
  </si>
  <si>
    <t>HLAVNÁ OCHRANNÁ PRÍPOJNICA</t>
  </si>
  <si>
    <t xml:space="preserve">Svietidlo EA  stropné OMS TORNADO  PC DIF1x36W,230V/50Hz,IP54, </t>
  </si>
  <si>
    <t>Núdzové osvetlenie nástenné SEC trvalé, MULTILUX 11W.3, 230V, 11W, IP44, "EN" so zdrojom 2hod</t>
  </si>
  <si>
    <t>MONTAZ ROZV,SKRINOVYCH-R-DTK1 100 KG včetne doplnenia</t>
  </si>
  <si>
    <t>UTESNENIE SVIETIDEL-PROTIPOŽIARNA UPCHÁVKA</t>
  </si>
  <si>
    <t>PREMIESTNENIE BOJLERA</t>
  </si>
  <si>
    <t>OCHRANNE POSPOJOVANIE CU10-25 pevne včetne svoriek</t>
  </si>
  <si>
    <t>kg</t>
  </si>
  <si>
    <t xml:space="preserve"> HZS HL II-III </t>
  </si>
  <si>
    <t>Obec Valaská Dubová</t>
  </si>
  <si>
    <t>Rekonštrukcia kotolne v obecnom úrade s kultúrnym domom v obci Valaská Dubová na biomasu</t>
  </si>
  <si>
    <t>Príloha č. 3 - Rozpočet projektu</t>
  </si>
  <si>
    <t>Podrobný rozpočet projektu v znení usmernenia č. 2</t>
  </si>
  <si>
    <t>Elektrický kábel pre pripojenie radiálnych ventilátorov na el. sieť 230V, 50Hz.</t>
  </si>
  <si>
    <t>Návleková tepelná izolácia firmy CERTIMA typ ARMAFLEX AC 32x035 , pre teploty od -50 °C do +105 °C</t>
  </si>
  <si>
    <t>Návleková tepelná izolácia firmy CERTIMA typ ARMAFLEX AC 32x042 , pre teploty od -50 °C do +105 °C</t>
  </si>
  <si>
    <t>Návleková tepelná izolácia firmy CERTIMA typ ARMAFLEX AC 40x048 , pre teploty od -50 °C do +105 °C</t>
  </si>
  <si>
    <t>Návleková tepelná izolácia firmy CERTIMA typ ARMAFLEX AC 40x060 , pre teploty od -50 °C do +105 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</si>
</sst>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_ ;_ * \(#,##0.00\)_ ;_ * &quot;-&quot;??_)_ ;_ @_ 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11"/>
      <color theme="0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3"/>
      <name val="Arial"/>
      <family val="2"/>
      <charset val="238"/>
    </font>
    <font>
      <i/>
      <sz val="13"/>
      <name val="Arial"/>
      <family val="2"/>
      <charset val="238"/>
    </font>
    <font>
      <b/>
      <sz val="12.5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6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19" fillId="0" borderId="0"/>
    <xf numFmtId="0" fontId="19" fillId="0" borderId="0"/>
    <xf numFmtId="0" fontId="8" fillId="0" borderId="9">
      <alignment horizontal="right" indent="1"/>
    </xf>
    <xf numFmtId="0" fontId="8" fillId="0" borderId="1">
      <alignment horizontal="right" indent="1"/>
    </xf>
    <xf numFmtId="164" fontId="20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Fill="1" applyAlignment="1">
      <alignment wrapText="1"/>
    </xf>
    <xf numFmtId="0" fontId="3" fillId="4" borderId="1" xfId="0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4" fontId="4" fillId="4" borderId="5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1" fillId="6" borderId="1" xfId="0" applyFont="1" applyFill="1" applyBorder="1" applyAlignment="1"/>
    <xf numFmtId="0" fontId="2" fillId="0" borderId="0" xfId="0" applyFont="1" applyAlignment="1">
      <alignment horizontal="right"/>
    </xf>
    <xf numFmtId="4" fontId="6" fillId="2" borderId="8" xfId="0" applyNumberFormat="1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/>
    </xf>
    <xf numFmtId="0" fontId="10" fillId="5" borderId="1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" fontId="4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15" fillId="7" borderId="4" xfId="0" applyFont="1" applyFill="1" applyBorder="1" applyAlignment="1" applyProtection="1">
      <alignment horizontal="left" wrapText="1"/>
      <protection locked="0"/>
    </xf>
    <xf numFmtId="0" fontId="4" fillId="4" borderId="9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5" xfId="0" applyFill="1" applyBorder="1"/>
    <xf numFmtId="0" fontId="4" fillId="0" borderId="5" xfId="0" applyFont="1" applyBorder="1" applyAlignment="1">
      <alignment horizontal="center" vertical="center" wrapText="1"/>
    </xf>
    <xf numFmtId="0" fontId="1" fillId="4" borderId="10" xfId="0" applyFont="1" applyFill="1" applyBorder="1" applyAlignment="1">
      <alignment vertical="center" wrapText="1"/>
    </xf>
    <xf numFmtId="49" fontId="1" fillId="4" borderId="10" xfId="0" applyNumberFormat="1" applyFont="1" applyFill="1" applyBorder="1" applyAlignment="1">
      <alignment vertical="center" wrapText="1"/>
    </xf>
    <xf numFmtId="49" fontId="3" fillId="4" borderId="10" xfId="0" applyNumberFormat="1" applyFont="1" applyFill="1" applyBorder="1" applyAlignment="1">
      <alignment vertical="center" wrapText="1"/>
    </xf>
    <xf numFmtId="164" fontId="0" fillId="0" borderId="0" xfId="5" applyFont="1"/>
    <xf numFmtId="164" fontId="21" fillId="0" borderId="0" xfId="5" applyFont="1"/>
    <xf numFmtId="0" fontId="14" fillId="0" borderId="0" xfId="0" applyFont="1" applyFill="1"/>
    <xf numFmtId="4" fontId="14" fillId="0" borderId="0" xfId="0" applyNumberFormat="1" applyFont="1"/>
    <xf numFmtId="0" fontId="18" fillId="0" borderId="0" xfId="0" applyFont="1"/>
    <xf numFmtId="4" fontId="17" fillId="7" borderId="8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5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left" vertical="center" wrapText="1"/>
    </xf>
    <xf numFmtId="0" fontId="5" fillId="8" borderId="13" xfId="0" applyFont="1" applyFill="1" applyBorder="1" applyAlignment="1">
      <alignment horizontal="left" vertical="center" wrapText="1"/>
    </xf>
    <xf numFmtId="0" fontId="15" fillId="7" borderId="3" xfId="0" applyFont="1" applyFill="1" applyBorder="1" applyAlignment="1" applyProtection="1">
      <alignment horizontal="left" wrapText="1"/>
      <protection locked="0"/>
    </xf>
    <xf numFmtId="0" fontId="15" fillId="7" borderId="4" xfId="0" applyFont="1" applyFill="1" applyBorder="1" applyAlignment="1" applyProtection="1">
      <alignment horizontal="left" wrapText="1"/>
      <protection locked="0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justify" wrapText="1"/>
    </xf>
    <xf numFmtId="49" fontId="3" fillId="0" borderId="0" xfId="0" applyNumberFormat="1" applyFont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0" fontId="13" fillId="0" borderId="0" xfId="0" applyFont="1" applyAlignment="1">
      <alignment horizontal="right"/>
    </xf>
    <xf numFmtId="0" fontId="2" fillId="0" borderId="1" xfId="0" applyFont="1" applyFill="1" applyBorder="1" applyAlignment="1">
      <alignment horizontal="left"/>
    </xf>
    <xf numFmtId="0" fontId="22" fillId="0" borderId="0" xfId="0" applyFont="1" applyAlignment="1">
      <alignment horizontal="left"/>
    </xf>
    <xf numFmtId="0" fontId="12" fillId="3" borderId="2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6">
    <cellStyle name="ColStyle1" xfId="3"/>
    <cellStyle name="ColStyle2" xfId="4"/>
    <cellStyle name="Čiarka" xfId="5" builtinId="3"/>
    <cellStyle name="Normálna" xfId="0" builtinId="0"/>
    <cellStyle name="Normálna 2" xfId="2"/>
    <cellStyle name="normální_ELI-PO NAY-rozp 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4</xdr:col>
      <xdr:colOff>390525</xdr:colOff>
      <xdr:row>3</xdr:row>
      <xdr:rowOff>0</xdr:rowOff>
    </xdr:to>
    <xdr:grpSp>
      <xdr:nvGrpSpPr>
        <xdr:cNvPr id="3" name="Skupin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3548063" y="690563"/>
          <a:ext cx="1652587" cy="0"/>
          <a:chOff x="0" y="0"/>
          <a:chExt cx="5643349" cy="375313"/>
        </a:xfrm>
      </xdr:grpSpPr>
      <xdr:pic>
        <xdr:nvPicPr>
          <xdr:cNvPr id="5" name="Obrázok 3" descr="logoOPKZPppt.jpg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34119"/>
            <a:ext cx="1801504" cy="3411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Obrázok 4" descr="C:\Users\ruzickova\AppData\Local\Microsoft\Windows\Temporary Internet Files\Content.Word\EU-EFRR-HORIZ-COLOR.JP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67636" y="0"/>
            <a:ext cx="2204113" cy="3753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Obrázok 5" descr="SZSRppt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36275" y="13648"/>
            <a:ext cx="307074" cy="3480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Obrázok 6" descr="nove_logo_SIEA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24233" y="13648"/>
            <a:ext cx="518615" cy="3480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273400</xdr:colOff>
      <xdr:row>1</xdr:row>
      <xdr:rowOff>262281</xdr:rowOff>
    </xdr:from>
    <xdr:to>
      <xdr:col>7</xdr:col>
      <xdr:colOff>680357</xdr:colOff>
      <xdr:row>4</xdr:row>
      <xdr:rowOff>135233</xdr:rowOff>
    </xdr:to>
    <xdr:grpSp>
      <xdr:nvGrpSpPr>
        <xdr:cNvPr id="1115" name="Skupina 5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GrpSpPr>
          <a:grpSpLocks/>
        </xdr:cNvGrpSpPr>
      </xdr:nvGrpSpPr>
      <xdr:grpSpPr bwMode="auto">
        <a:xfrm>
          <a:off x="273400" y="452781"/>
          <a:ext cx="8372238" cy="563515"/>
          <a:chOff x="0" y="27296"/>
          <a:chExt cx="5834418" cy="361666"/>
        </a:xfrm>
      </xdr:grpSpPr>
      <xdr:pic>
        <xdr:nvPicPr>
          <xdr:cNvPr id="1116" name="Obrázok 1" descr="logoOPKZPppt.jpg">
            <a:extLst>
              <a:ext uri="{FF2B5EF4-FFF2-40B4-BE49-F238E27FC236}">
                <a16:creationId xmlns:a16="http://schemas.microsoft.com/office/drawing/2014/main" id="{00000000-0008-0000-0000-00005C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0" y="27296"/>
            <a:ext cx="1910686" cy="3616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117" name="Obrázok 2" descr="C:\Users\ruzickova\AppData\Local\Microsoft\Windows\Temporary Internet Files\Content.Word\EU-EFRR-HORIZ-COLOR.JPG">
            <a:extLst>
              <a:ext uri="{FF2B5EF4-FFF2-40B4-BE49-F238E27FC236}">
                <a16:creationId xmlns:a16="http://schemas.microsoft.com/office/drawing/2014/main" id="{00000000-0008-0000-0000-00005D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2081283" y="27296"/>
            <a:ext cx="2074460" cy="3548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118" name="Obrázok 6" descr="SZSRppt.jpg">
            <a:extLst>
              <a:ext uri="{FF2B5EF4-FFF2-40B4-BE49-F238E27FC236}">
                <a16:creationId xmlns:a16="http://schemas.microsoft.com/office/drawing/2014/main" id="{00000000-0008-0000-0000-00005E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5527343" y="27296"/>
            <a:ext cx="307075" cy="3480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119" name="Obrázok 4" descr="C:\Users\rakovska\AppData\Local\Microsoft\Windows\Temporary Internet Files\Content.Word\Nový obrázok.bmp">
            <a:extLst>
              <a:ext uri="{FF2B5EF4-FFF2-40B4-BE49-F238E27FC236}">
                <a16:creationId xmlns:a16="http://schemas.microsoft.com/office/drawing/2014/main" id="{00000000-0008-0000-0000-00005F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 bwMode="auto">
          <a:xfrm>
            <a:off x="4380931" y="32268"/>
            <a:ext cx="805218" cy="3498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Y290"/>
  <sheetViews>
    <sheetView tabSelected="1" view="pageBreakPreview" zoomScale="80" zoomScaleNormal="80" zoomScaleSheetLayoutView="80" workbookViewId="0">
      <selection activeCell="F226" sqref="F226"/>
    </sheetView>
  </sheetViews>
  <sheetFormatPr defaultColWidth="8.85546875" defaultRowHeight="15" x14ac:dyDescent="0.25"/>
  <cols>
    <col min="1" max="1" width="32.28515625" customWidth="1"/>
    <col min="2" max="2" width="20.85546875" customWidth="1"/>
    <col min="3" max="3" width="8.7109375" style="13" customWidth="1"/>
    <col min="4" max="4" width="10.140625" style="9" customWidth="1"/>
    <col min="5" max="5" width="13.42578125" style="9" customWidth="1"/>
    <col min="6" max="6" width="16.42578125" style="9" customWidth="1"/>
    <col min="7" max="8" width="17.42578125" style="9" customWidth="1"/>
    <col min="9" max="9" width="16" hidden="1" customWidth="1"/>
    <col min="10" max="10" width="255.7109375" hidden="1" customWidth="1"/>
    <col min="11" max="24" width="9.140625" hidden="1" customWidth="1"/>
    <col min="25" max="25" width="9.140625" customWidth="1"/>
    <col min="26" max="26" width="18.5703125" customWidth="1"/>
    <col min="27" max="27" width="16.85546875" customWidth="1"/>
    <col min="28" max="28" width="19.7109375" customWidth="1"/>
    <col min="29" max="44" width="9.140625" customWidth="1"/>
  </cols>
  <sheetData>
    <row r="1" spans="1:51" x14ac:dyDescent="0.25">
      <c r="C1" s="26"/>
      <c r="G1" s="9" t="s">
        <v>289</v>
      </c>
      <c r="J1" s="45" t="s">
        <v>15</v>
      </c>
    </row>
    <row r="2" spans="1:51" ht="26.25" customHeight="1" x14ac:dyDescent="0.25">
      <c r="A2" s="70"/>
      <c r="B2" s="70"/>
      <c r="C2" s="70"/>
      <c r="D2" s="70"/>
      <c r="E2" s="70"/>
      <c r="F2" s="70"/>
      <c r="G2" s="70"/>
      <c r="H2" s="70"/>
      <c r="J2" s="46" t="s">
        <v>48</v>
      </c>
    </row>
    <row r="3" spans="1:51" ht="12.75" customHeight="1" x14ac:dyDescent="0.25">
      <c r="A3" s="31"/>
      <c r="B3" s="31"/>
      <c r="C3" s="31"/>
      <c r="D3" s="31"/>
      <c r="E3" s="31"/>
      <c r="F3" s="31"/>
      <c r="G3" s="31"/>
      <c r="H3" s="31"/>
      <c r="J3" s="10" t="s">
        <v>47</v>
      </c>
    </row>
    <row r="4" spans="1:51" x14ac:dyDescent="0.25">
      <c r="C4" s="26"/>
      <c r="J4" s="10" t="s">
        <v>14</v>
      </c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</row>
    <row r="5" spans="1:51" x14ac:dyDescent="0.25">
      <c r="C5" s="26"/>
      <c r="J5" s="46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</row>
    <row r="6" spans="1:51" ht="20.25" x14ac:dyDescent="0.3">
      <c r="A6" s="72" t="s">
        <v>290</v>
      </c>
      <c r="B6" s="72"/>
      <c r="C6" s="72"/>
      <c r="D6" s="72"/>
      <c r="E6" s="72"/>
      <c r="F6" s="72"/>
      <c r="G6" s="72"/>
      <c r="H6" s="72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</row>
    <row r="7" spans="1:51" ht="18.75" customHeight="1" x14ac:dyDescent="0.3">
      <c r="A7" s="29"/>
      <c r="B7" s="29"/>
      <c r="C7" s="29"/>
      <c r="D7" s="29"/>
      <c r="E7" s="29"/>
      <c r="F7" s="29"/>
      <c r="G7" s="29"/>
      <c r="H7" s="34"/>
      <c r="J7" s="10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</row>
    <row r="8" spans="1:51" ht="15" customHeight="1" x14ac:dyDescent="0.25">
      <c r="A8" s="30" t="s">
        <v>0</v>
      </c>
      <c r="B8" s="71" t="s">
        <v>287</v>
      </c>
      <c r="C8" s="71"/>
      <c r="D8" s="71"/>
      <c r="E8" s="71"/>
      <c r="F8" s="71"/>
      <c r="G8" s="71"/>
      <c r="H8" s="71"/>
      <c r="J8" s="45" t="s">
        <v>15</v>
      </c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</row>
    <row r="9" spans="1:51" ht="15" customHeight="1" x14ac:dyDescent="0.25">
      <c r="A9" s="30" t="s">
        <v>1</v>
      </c>
      <c r="B9" s="71" t="s">
        <v>288</v>
      </c>
      <c r="C9" s="71"/>
      <c r="D9" s="71"/>
      <c r="E9" s="71"/>
      <c r="F9" s="71"/>
      <c r="G9" s="71"/>
      <c r="H9" s="71"/>
      <c r="J9" s="10" t="s">
        <v>16</v>
      </c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</row>
    <row r="10" spans="1:51" ht="15.75" thickBot="1" x14ac:dyDescent="0.3">
      <c r="A10" s="1"/>
      <c r="B10" s="1"/>
      <c r="C10" s="14"/>
      <c r="D10" s="4"/>
      <c r="E10" s="4"/>
      <c r="F10" s="4"/>
      <c r="G10" s="4"/>
      <c r="H10" s="4"/>
      <c r="J10" s="10" t="s">
        <v>47</v>
      </c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</row>
    <row r="11" spans="1:51" ht="56.25" customHeight="1" x14ac:dyDescent="0.25">
      <c r="A11" s="61" t="s">
        <v>35</v>
      </c>
      <c r="B11" s="62"/>
      <c r="C11" s="62"/>
      <c r="D11" s="62"/>
      <c r="E11" s="62"/>
      <c r="F11" s="62"/>
      <c r="G11" s="62"/>
      <c r="H11" s="62"/>
      <c r="J11" s="10" t="s">
        <v>14</v>
      </c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</row>
    <row r="12" spans="1:51" ht="38.25" customHeight="1" x14ac:dyDescent="0.25">
      <c r="A12" s="35" t="s">
        <v>2</v>
      </c>
      <c r="B12" s="36" t="s">
        <v>5</v>
      </c>
      <c r="C12" s="36" t="s">
        <v>3</v>
      </c>
      <c r="D12" s="36" t="s">
        <v>4</v>
      </c>
      <c r="E12" s="36" t="s">
        <v>11</v>
      </c>
      <c r="F12" s="36" t="s">
        <v>9</v>
      </c>
      <c r="G12" s="36" t="s">
        <v>13</v>
      </c>
      <c r="H12" s="36" t="s">
        <v>23</v>
      </c>
      <c r="J12" s="46" t="s">
        <v>48</v>
      </c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</row>
    <row r="13" spans="1:51" ht="18" customHeight="1" x14ac:dyDescent="0.25">
      <c r="A13" s="73" t="s">
        <v>7</v>
      </c>
      <c r="B13" s="74"/>
      <c r="C13" s="74"/>
      <c r="D13" s="74"/>
      <c r="E13" s="74"/>
      <c r="F13" s="74"/>
      <c r="G13" s="74"/>
      <c r="H13" s="74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</row>
    <row r="14" spans="1:51" x14ac:dyDescent="0.25">
      <c r="A14" s="48" t="s">
        <v>160</v>
      </c>
      <c r="B14" s="22"/>
      <c r="C14" s="16"/>
      <c r="D14" s="5"/>
      <c r="E14" s="5"/>
      <c r="F14" s="23"/>
      <c r="G14" s="21"/>
      <c r="H14" s="37"/>
      <c r="J14" s="12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</row>
    <row r="15" spans="1:51" ht="114" x14ac:dyDescent="0.25">
      <c r="A15" s="24" t="s">
        <v>57</v>
      </c>
      <c r="B15" s="22" t="s">
        <v>8</v>
      </c>
      <c r="C15" s="47" t="s">
        <v>53</v>
      </c>
      <c r="D15" s="5">
        <v>1</v>
      </c>
      <c r="E15" s="5">
        <v>19507.8</v>
      </c>
      <c r="F15" s="23">
        <f>ROUND(D15*E15,2)</f>
        <v>19507.8</v>
      </c>
      <c r="G15" s="21">
        <f t="shared" ref="G15:G117" si="0">ROUND(F15*1.2,2)</f>
        <v>23409.360000000001</v>
      </c>
      <c r="H15" s="37">
        <f>G15</f>
        <v>23409.360000000001</v>
      </c>
      <c r="J15" s="12"/>
      <c r="U15" s="38"/>
      <c r="V15" s="38"/>
      <c r="W15" s="38"/>
      <c r="X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</row>
    <row r="16" spans="1:51" ht="28.5" x14ac:dyDescent="0.25">
      <c r="A16" s="24" t="s">
        <v>58</v>
      </c>
      <c r="B16" s="22" t="s">
        <v>8</v>
      </c>
      <c r="C16" s="47" t="s">
        <v>38</v>
      </c>
      <c r="D16" s="5">
        <v>1</v>
      </c>
      <c r="E16" s="5">
        <v>350</v>
      </c>
      <c r="F16" s="23">
        <f t="shared" ref="F16:F117" si="1">ROUND(D16*E16,2)</f>
        <v>350</v>
      </c>
      <c r="G16" s="21">
        <f t="shared" si="0"/>
        <v>420</v>
      </c>
      <c r="H16" s="37">
        <f t="shared" ref="H16:H79" si="2">G16</f>
        <v>420</v>
      </c>
      <c r="J16" s="12"/>
      <c r="U16" s="38"/>
      <c r="V16" s="38"/>
      <c r="W16" s="38"/>
      <c r="X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</row>
    <row r="17" spans="1:51" x14ac:dyDescent="0.25">
      <c r="A17" s="24" t="s">
        <v>59</v>
      </c>
      <c r="B17" s="22" t="s">
        <v>8</v>
      </c>
      <c r="C17" s="47" t="s">
        <v>38</v>
      </c>
      <c r="D17" s="5">
        <v>1</v>
      </c>
      <c r="E17" s="5">
        <v>488</v>
      </c>
      <c r="F17" s="23">
        <f t="shared" si="1"/>
        <v>488</v>
      </c>
      <c r="G17" s="21">
        <f t="shared" si="0"/>
        <v>585.6</v>
      </c>
      <c r="H17" s="37">
        <f t="shared" si="2"/>
        <v>585.6</v>
      </c>
      <c r="J17" s="12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</row>
    <row r="18" spans="1:51" ht="28.5" x14ac:dyDescent="0.25">
      <c r="A18" s="24" t="s">
        <v>60</v>
      </c>
      <c r="B18" s="22" t="s">
        <v>8</v>
      </c>
      <c r="C18" s="47" t="s">
        <v>38</v>
      </c>
      <c r="D18" s="5">
        <v>1</v>
      </c>
      <c r="E18" s="5">
        <v>35.9</v>
      </c>
      <c r="F18" s="23">
        <f t="shared" si="1"/>
        <v>35.9</v>
      </c>
      <c r="G18" s="21">
        <f t="shared" si="0"/>
        <v>43.08</v>
      </c>
      <c r="H18" s="37">
        <f t="shared" si="2"/>
        <v>43.08</v>
      </c>
      <c r="J18" s="12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</row>
    <row r="19" spans="1:51" ht="28.5" x14ac:dyDescent="0.25">
      <c r="A19" s="24" t="s">
        <v>61</v>
      </c>
      <c r="B19" s="22" t="s">
        <v>8</v>
      </c>
      <c r="C19" s="47" t="s">
        <v>38</v>
      </c>
      <c r="D19" s="5">
        <v>1</v>
      </c>
      <c r="E19" s="5">
        <v>368</v>
      </c>
      <c r="F19" s="23">
        <f t="shared" si="1"/>
        <v>368</v>
      </c>
      <c r="G19" s="21">
        <f t="shared" si="0"/>
        <v>441.6</v>
      </c>
      <c r="H19" s="37">
        <f t="shared" si="2"/>
        <v>441.6</v>
      </c>
      <c r="J19" s="12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</row>
    <row r="20" spans="1:51" ht="28.5" x14ac:dyDescent="0.25">
      <c r="A20" s="24" t="s">
        <v>62</v>
      </c>
      <c r="B20" s="22" t="s">
        <v>8</v>
      </c>
      <c r="C20" s="47" t="s">
        <v>38</v>
      </c>
      <c r="D20" s="5">
        <v>1</v>
      </c>
      <c r="E20" s="5">
        <v>33</v>
      </c>
      <c r="F20" s="23">
        <f t="shared" si="1"/>
        <v>33</v>
      </c>
      <c r="G20" s="21">
        <f t="shared" si="0"/>
        <v>39.6</v>
      </c>
      <c r="H20" s="37">
        <f t="shared" si="2"/>
        <v>39.6</v>
      </c>
      <c r="J20" s="12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</row>
    <row r="21" spans="1:51" ht="57.75" customHeight="1" x14ac:dyDescent="0.25">
      <c r="A21" s="24" t="s">
        <v>63</v>
      </c>
      <c r="B21" s="22" t="s">
        <v>8</v>
      </c>
      <c r="C21" s="47" t="s">
        <v>53</v>
      </c>
      <c r="D21" s="5">
        <v>1</v>
      </c>
      <c r="E21" s="5">
        <v>4665</v>
      </c>
      <c r="F21" s="23">
        <f t="shared" si="1"/>
        <v>4665</v>
      </c>
      <c r="G21" s="21">
        <f t="shared" si="0"/>
        <v>5598</v>
      </c>
      <c r="H21" s="37">
        <f t="shared" si="2"/>
        <v>5598</v>
      </c>
      <c r="J21" s="12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</row>
    <row r="22" spans="1:51" ht="28.5" x14ac:dyDescent="0.25">
      <c r="A22" s="24" t="s">
        <v>64</v>
      </c>
      <c r="B22" s="22" t="s">
        <v>8</v>
      </c>
      <c r="C22" s="47" t="s">
        <v>38</v>
      </c>
      <c r="D22" s="5">
        <v>1</v>
      </c>
      <c r="E22" s="5">
        <v>119</v>
      </c>
      <c r="F22" s="23">
        <f t="shared" si="1"/>
        <v>119</v>
      </c>
      <c r="G22" s="21">
        <f t="shared" si="0"/>
        <v>142.80000000000001</v>
      </c>
      <c r="H22" s="37">
        <f t="shared" si="2"/>
        <v>142.80000000000001</v>
      </c>
      <c r="J22" s="12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</row>
    <row r="23" spans="1:51" ht="42.75" x14ac:dyDescent="0.25">
      <c r="A23" s="24" t="s">
        <v>65</v>
      </c>
      <c r="B23" s="22" t="s">
        <v>8</v>
      </c>
      <c r="C23" s="47" t="s">
        <v>38</v>
      </c>
      <c r="D23" s="5">
        <v>2</v>
      </c>
      <c r="E23" s="5">
        <v>252</v>
      </c>
      <c r="F23" s="23">
        <f t="shared" si="1"/>
        <v>504</v>
      </c>
      <c r="G23" s="21">
        <f t="shared" si="0"/>
        <v>604.79999999999995</v>
      </c>
      <c r="H23" s="37">
        <f t="shared" si="2"/>
        <v>604.79999999999995</v>
      </c>
      <c r="J23" s="12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</row>
    <row r="24" spans="1:51" ht="42.75" x14ac:dyDescent="0.25">
      <c r="A24" s="24" t="s">
        <v>66</v>
      </c>
      <c r="B24" s="22" t="s">
        <v>8</v>
      </c>
      <c r="C24" s="47" t="s">
        <v>53</v>
      </c>
      <c r="D24" s="5">
        <v>1</v>
      </c>
      <c r="E24" s="5">
        <v>122</v>
      </c>
      <c r="F24" s="23">
        <f t="shared" si="1"/>
        <v>122</v>
      </c>
      <c r="G24" s="21">
        <f t="shared" si="0"/>
        <v>146.4</v>
      </c>
      <c r="H24" s="37">
        <f t="shared" si="2"/>
        <v>146.4</v>
      </c>
      <c r="J24" s="12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</row>
    <row r="25" spans="1:51" x14ac:dyDescent="0.25">
      <c r="A25" s="24" t="s">
        <v>67</v>
      </c>
      <c r="B25" s="22" t="s">
        <v>8</v>
      </c>
      <c r="C25" s="47" t="s">
        <v>53</v>
      </c>
      <c r="D25" s="5">
        <v>1</v>
      </c>
      <c r="E25" s="5">
        <v>135</v>
      </c>
      <c r="F25" s="23">
        <f t="shared" si="1"/>
        <v>135</v>
      </c>
      <c r="G25" s="21">
        <f t="shared" si="0"/>
        <v>162</v>
      </c>
      <c r="H25" s="37">
        <f t="shared" si="2"/>
        <v>162</v>
      </c>
      <c r="J25" s="12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</row>
    <row r="26" spans="1:51" ht="42.75" x14ac:dyDescent="0.25">
      <c r="A26" s="24" t="s">
        <v>68</v>
      </c>
      <c r="B26" s="22" t="s">
        <v>8</v>
      </c>
      <c r="C26" s="47" t="s">
        <v>53</v>
      </c>
      <c r="D26" s="5">
        <v>1</v>
      </c>
      <c r="E26" s="5">
        <v>89.8</v>
      </c>
      <c r="F26" s="23">
        <f t="shared" si="1"/>
        <v>89.8</v>
      </c>
      <c r="G26" s="21">
        <f t="shared" si="0"/>
        <v>107.76</v>
      </c>
      <c r="H26" s="37">
        <f t="shared" si="2"/>
        <v>107.76</v>
      </c>
      <c r="J26" s="12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</row>
    <row r="27" spans="1:51" ht="42.75" x14ac:dyDescent="0.25">
      <c r="A27" s="24" t="s">
        <v>69</v>
      </c>
      <c r="B27" s="22" t="s">
        <v>8</v>
      </c>
      <c r="C27" s="47" t="s">
        <v>53</v>
      </c>
      <c r="D27" s="5">
        <v>1</v>
      </c>
      <c r="E27" s="5">
        <v>895</v>
      </c>
      <c r="F27" s="23">
        <f t="shared" si="1"/>
        <v>895</v>
      </c>
      <c r="G27" s="21">
        <f t="shared" si="0"/>
        <v>1074</v>
      </c>
      <c r="H27" s="37">
        <f t="shared" si="2"/>
        <v>1074</v>
      </c>
      <c r="J27" s="12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</row>
    <row r="28" spans="1:51" ht="71.25" x14ac:dyDescent="0.25">
      <c r="A28" s="24" t="s">
        <v>70</v>
      </c>
      <c r="B28" s="22" t="s">
        <v>8</v>
      </c>
      <c r="C28" s="47" t="s">
        <v>38</v>
      </c>
      <c r="D28" s="5">
        <v>1</v>
      </c>
      <c r="E28" s="5">
        <v>389</v>
      </c>
      <c r="F28" s="23">
        <f t="shared" si="1"/>
        <v>389</v>
      </c>
      <c r="G28" s="21">
        <f t="shared" si="0"/>
        <v>466.8</v>
      </c>
      <c r="H28" s="37">
        <f t="shared" si="2"/>
        <v>466.8</v>
      </c>
      <c r="J28" s="12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</row>
    <row r="29" spans="1:51" ht="42.75" x14ac:dyDescent="0.25">
      <c r="A29" s="24" t="s">
        <v>71</v>
      </c>
      <c r="B29" s="22" t="s">
        <v>8</v>
      </c>
      <c r="C29" s="47" t="s">
        <v>38</v>
      </c>
      <c r="D29" s="5">
        <v>1</v>
      </c>
      <c r="E29" s="5">
        <v>374</v>
      </c>
      <c r="F29" s="23">
        <f t="shared" si="1"/>
        <v>374</v>
      </c>
      <c r="G29" s="21">
        <f t="shared" si="0"/>
        <v>448.8</v>
      </c>
      <c r="H29" s="37">
        <f t="shared" si="2"/>
        <v>448.8</v>
      </c>
      <c r="J29" s="12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</row>
    <row r="30" spans="1:51" ht="57" x14ac:dyDescent="0.25">
      <c r="A30" s="24" t="s">
        <v>72</v>
      </c>
      <c r="B30" s="22" t="s">
        <v>8</v>
      </c>
      <c r="C30" s="47" t="s">
        <v>53</v>
      </c>
      <c r="D30" s="5">
        <v>1</v>
      </c>
      <c r="E30" s="5">
        <v>163</v>
      </c>
      <c r="F30" s="23">
        <f t="shared" si="1"/>
        <v>163</v>
      </c>
      <c r="G30" s="21">
        <f t="shared" si="0"/>
        <v>195.6</v>
      </c>
      <c r="H30" s="37">
        <f t="shared" si="2"/>
        <v>195.6</v>
      </c>
      <c r="J30" s="12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</row>
    <row r="31" spans="1:51" ht="28.5" x14ac:dyDescent="0.25">
      <c r="A31" s="24" t="s">
        <v>73</v>
      </c>
      <c r="B31" s="22" t="s">
        <v>8</v>
      </c>
      <c r="C31" s="47" t="s">
        <v>38</v>
      </c>
      <c r="D31" s="5">
        <v>1</v>
      </c>
      <c r="E31" s="5">
        <v>683</v>
      </c>
      <c r="F31" s="23">
        <f t="shared" si="1"/>
        <v>683</v>
      </c>
      <c r="G31" s="21">
        <f t="shared" si="0"/>
        <v>819.6</v>
      </c>
      <c r="H31" s="37">
        <f t="shared" si="2"/>
        <v>819.6</v>
      </c>
      <c r="J31" s="12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</row>
    <row r="32" spans="1:51" ht="42.75" x14ac:dyDescent="0.25">
      <c r="A32" s="24" t="s">
        <v>74</v>
      </c>
      <c r="B32" s="22" t="s">
        <v>8</v>
      </c>
      <c r="C32" s="47" t="s">
        <v>38</v>
      </c>
      <c r="D32" s="5">
        <v>1</v>
      </c>
      <c r="E32" s="5">
        <v>34.9</v>
      </c>
      <c r="F32" s="23">
        <f t="shared" si="1"/>
        <v>34.9</v>
      </c>
      <c r="G32" s="21">
        <f t="shared" si="0"/>
        <v>41.88</v>
      </c>
      <c r="H32" s="37">
        <f t="shared" si="2"/>
        <v>41.88</v>
      </c>
      <c r="J32" s="12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</row>
    <row r="33" spans="1:51" ht="42.75" x14ac:dyDescent="0.25">
      <c r="A33" s="24" t="s">
        <v>75</v>
      </c>
      <c r="B33" s="22" t="s">
        <v>8</v>
      </c>
      <c r="C33" s="47" t="s">
        <v>38</v>
      </c>
      <c r="D33" s="5">
        <v>1</v>
      </c>
      <c r="E33" s="5">
        <v>470</v>
      </c>
      <c r="F33" s="23">
        <f t="shared" si="1"/>
        <v>470</v>
      </c>
      <c r="G33" s="21">
        <f t="shared" si="0"/>
        <v>564</v>
      </c>
      <c r="H33" s="37">
        <f t="shared" si="2"/>
        <v>564</v>
      </c>
      <c r="J33" s="12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</row>
    <row r="34" spans="1:51" ht="142.5" x14ac:dyDescent="0.25">
      <c r="A34" s="24" t="s">
        <v>76</v>
      </c>
      <c r="B34" s="22" t="s">
        <v>8</v>
      </c>
      <c r="C34" s="47" t="s">
        <v>53</v>
      </c>
      <c r="D34" s="5">
        <v>1</v>
      </c>
      <c r="E34" s="5">
        <v>19207.8</v>
      </c>
      <c r="F34" s="23">
        <f t="shared" si="1"/>
        <v>19207.8</v>
      </c>
      <c r="G34" s="21">
        <f t="shared" si="0"/>
        <v>23049.360000000001</v>
      </c>
      <c r="H34" s="37">
        <f t="shared" si="2"/>
        <v>23049.360000000001</v>
      </c>
      <c r="J34" s="12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</row>
    <row r="35" spans="1:51" ht="128.25" x14ac:dyDescent="0.25">
      <c r="A35" s="24" t="s">
        <v>77</v>
      </c>
      <c r="B35" s="22" t="s">
        <v>8</v>
      </c>
      <c r="C35" s="47" t="s">
        <v>53</v>
      </c>
      <c r="D35" s="5">
        <v>1</v>
      </c>
      <c r="E35" s="5">
        <v>972.11</v>
      </c>
      <c r="F35" s="23">
        <f t="shared" si="1"/>
        <v>972.11</v>
      </c>
      <c r="G35" s="21">
        <f t="shared" si="0"/>
        <v>1166.53</v>
      </c>
      <c r="H35" s="37">
        <f t="shared" si="2"/>
        <v>1166.53</v>
      </c>
      <c r="J35" s="12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</row>
    <row r="36" spans="1:51" ht="28.5" x14ac:dyDescent="0.25">
      <c r="A36" s="24" t="s">
        <v>58</v>
      </c>
      <c r="B36" s="22" t="s">
        <v>8</v>
      </c>
      <c r="C36" s="47" t="s">
        <v>38</v>
      </c>
      <c r="D36" s="5">
        <v>1</v>
      </c>
      <c r="E36" s="5">
        <v>390</v>
      </c>
      <c r="F36" s="23">
        <f t="shared" si="1"/>
        <v>390</v>
      </c>
      <c r="G36" s="21">
        <f t="shared" si="0"/>
        <v>468</v>
      </c>
      <c r="H36" s="37">
        <f t="shared" si="2"/>
        <v>468</v>
      </c>
      <c r="J36" s="12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</row>
    <row r="37" spans="1:51" ht="42.75" x14ac:dyDescent="0.25">
      <c r="A37" s="24" t="s">
        <v>68</v>
      </c>
      <c r="B37" s="22" t="s">
        <v>8</v>
      </c>
      <c r="C37" s="47" t="s">
        <v>53</v>
      </c>
      <c r="D37" s="5">
        <v>1</v>
      </c>
      <c r="E37" s="5">
        <v>89.8</v>
      </c>
      <c r="F37" s="23">
        <f t="shared" si="1"/>
        <v>89.8</v>
      </c>
      <c r="G37" s="21">
        <f t="shared" si="0"/>
        <v>107.76</v>
      </c>
      <c r="H37" s="37">
        <f t="shared" si="2"/>
        <v>107.76</v>
      </c>
      <c r="J37" s="12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</row>
    <row r="38" spans="1:51" ht="57" x14ac:dyDescent="0.25">
      <c r="A38" s="24" t="s">
        <v>78</v>
      </c>
      <c r="B38" s="22" t="s">
        <v>8</v>
      </c>
      <c r="C38" s="47" t="s">
        <v>50</v>
      </c>
      <c r="D38" s="5">
        <v>48</v>
      </c>
      <c r="E38" s="5">
        <v>64.040999999999997</v>
      </c>
      <c r="F38" s="23">
        <f t="shared" si="1"/>
        <v>3073.97</v>
      </c>
      <c r="G38" s="21">
        <f t="shared" si="0"/>
        <v>3688.76</v>
      </c>
      <c r="H38" s="37">
        <f t="shared" si="2"/>
        <v>3688.76</v>
      </c>
      <c r="J38" s="12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</row>
    <row r="39" spans="1:51" ht="57" x14ac:dyDescent="0.25">
      <c r="A39" s="24" t="s">
        <v>79</v>
      </c>
      <c r="B39" s="22" t="s">
        <v>8</v>
      </c>
      <c r="C39" s="47" t="s">
        <v>53</v>
      </c>
      <c r="D39" s="5">
        <v>3</v>
      </c>
      <c r="E39" s="5">
        <v>153</v>
      </c>
      <c r="F39" s="23">
        <f t="shared" si="1"/>
        <v>459</v>
      </c>
      <c r="G39" s="21">
        <f t="shared" si="0"/>
        <v>550.79999999999995</v>
      </c>
      <c r="H39" s="37">
        <f t="shared" si="2"/>
        <v>550.79999999999995</v>
      </c>
      <c r="J39" s="12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</row>
    <row r="40" spans="1:51" ht="28.5" x14ac:dyDescent="0.25">
      <c r="A40" s="24" t="s">
        <v>80</v>
      </c>
      <c r="B40" s="22" t="s">
        <v>8</v>
      </c>
      <c r="C40" s="47" t="s">
        <v>38</v>
      </c>
      <c r="D40" s="5">
        <v>2</v>
      </c>
      <c r="E40" s="5">
        <v>77.3</v>
      </c>
      <c r="F40" s="23">
        <f t="shared" si="1"/>
        <v>154.6</v>
      </c>
      <c r="G40" s="21">
        <f t="shared" si="0"/>
        <v>185.52</v>
      </c>
      <c r="H40" s="37">
        <f t="shared" si="2"/>
        <v>185.52</v>
      </c>
      <c r="J40" s="12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</row>
    <row r="41" spans="1:51" ht="28.5" x14ac:dyDescent="0.25">
      <c r="A41" s="24" t="s">
        <v>81</v>
      </c>
      <c r="B41" s="22" t="s">
        <v>8</v>
      </c>
      <c r="C41" s="47" t="s">
        <v>53</v>
      </c>
      <c r="D41" s="5">
        <v>2</v>
      </c>
      <c r="E41" s="5">
        <v>839</v>
      </c>
      <c r="F41" s="23">
        <f t="shared" si="1"/>
        <v>1678</v>
      </c>
      <c r="G41" s="21">
        <f t="shared" si="0"/>
        <v>2013.6</v>
      </c>
      <c r="H41" s="37">
        <f t="shared" si="2"/>
        <v>2013.6</v>
      </c>
      <c r="J41" s="12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</row>
    <row r="42" spans="1:51" ht="42.75" x14ac:dyDescent="0.25">
      <c r="A42" s="24" t="s">
        <v>82</v>
      </c>
      <c r="B42" s="22" t="s">
        <v>8</v>
      </c>
      <c r="C42" s="47" t="s">
        <v>53</v>
      </c>
      <c r="D42" s="5">
        <v>9</v>
      </c>
      <c r="E42" s="5">
        <v>55.1</v>
      </c>
      <c r="F42" s="23">
        <f t="shared" si="1"/>
        <v>495.9</v>
      </c>
      <c r="G42" s="21">
        <f t="shared" si="0"/>
        <v>595.08000000000004</v>
      </c>
      <c r="H42" s="37">
        <f t="shared" si="2"/>
        <v>595.08000000000004</v>
      </c>
      <c r="J42" s="12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</row>
    <row r="43" spans="1:51" ht="42.75" x14ac:dyDescent="0.25">
      <c r="A43" s="24" t="s">
        <v>83</v>
      </c>
      <c r="B43" s="22" t="s">
        <v>8</v>
      </c>
      <c r="C43" s="47" t="s">
        <v>53</v>
      </c>
      <c r="D43" s="5">
        <v>1</v>
      </c>
      <c r="E43" s="5">
        <v>2690</v>
      </c>
      <c r="F43" s="23">
        <f t="shared" si="1"/>
        <v>2690</v>
      </c>
      <c r="G43" s="21">
        <f t="shared" si="0"/>
        <v>3228</v>
      </c>
      <c r="H43" s="37">
        <f t="shared" si="2"/>
        <v>3228</v>
      </c>
      <c r="J43" s="12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</row>
    <row r="44" spans="1:51" ht="42.75" x14ac:dyDescent="0.25">
      <c r="A44" s="24" t="s">
        <v>84</v>
      </c>
      <c r="B44" s="22" t="s">
        <v>8</v>
      </c>
      <c r="C44" s="47" t="s">
        <v>38</v>
      </c>
      <c r="D44" s="5">
        <v>1</v>
      </c>
      <c r="E44" s="5">
        <v>470</v>
      </c>
      <c r="F44" s="23">
        <f t="shared" si="1"/>
        <v>470</v>
      </c>
      <c r="G44" s="21">
        <f t="shared" si="0"/>
        <v>564</v>
      </c>
      <c r="H44" s="37">
        <f t="shared" si="2"/>
        <v>564</v>
      </c>
      <c r="J44" s="12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</row>
    <row r="45" spans="1:51" ht="28.5" x14ac:dyDescent="0.25">
      <c r="A45" s="24" t="s">
        <v>85</v>
      </c>
      <c r="B45" s="22" t="s">
        <v>8</v>
      </c>
      <c r="C45" s="47" t="s">
        <v>38</v>
      </c>
      <c r="D45" s="5">
        <v>1</v>
      </c>
      <c r="E45" s="5">
        <v>204</v>
      </c>
      <c r="F45" s="23">
        <f t="shared" si="1"/>
        <v>204</v>
      </c>
      <c r="G45" s="21">
        <f t="shared" si="0"/>
        <v>244.8</v>
      </c>
      <c r="H45" s="37">
        <f t="shared" si="2"/>
        <v>244.8</v>
      </c>
      <c r="J45" s="12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</row>
    <row r="46" spans="1:51" ht="128.25" x14ac:dyDescent="0.25">
      <c r="A46" s="24" t="s">
        <v>86</v>
      </c>
      <c r="B46" s="22" t="s">
        <v>8</v>
      </c>
      <c r="C46" s="47" t="s">
        <v>53</v>
      </c>
      <c r="D46" s="5">
        <v>1</v>
      </c>
      <c r="E46" s="5">
        <v>2654.06</v>
      </c>
      <c r="F46" s="23">
        <f t="shared" si="1"/>
        <v>2654.06</v>
      </c>
      <c r="G46" s="21">
        <f t="shared" si="0"/>
        <v>3184.87</v>
      </c>
      <c r="H46" s="37">
        <f t="shared" si="2"/>
        <v>3184.87</v>
      </c>
      <c r="J46" s="12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</row>
    <row r="47" spans="1:51" ht="128.25" x14ac:dyDescent="0.25">
      <c r="A47" s="24" t="s">
        <v>87</v>
      </c>
      <c r="B47" s="22" t="s">
        <v>8</v>
      </c>
      <c r="C47" s="47" t="s">
        <v>53</v>
      </c>
      <c r="D47" s="5">
        <v>1</v>
      </c>
      <c r="E47" s="5">
        <v>2454.4</v>
      </c>
      <c r="F47" s="23">
        <f t="shared" si="1"/>
        <v>2454.4</v>
      </c>
      <c r="G47" s="21">
        <f t="shared" si="0"/>
        <v>2945.28</v>
      </c>
      <c r="H47" s="37">
        <f t="shared" si="2"/>
        <v>2945.28</v>
      </c>
      <c r="J47" s="12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</row>
    <row r="48" spans="1:51" ht="85.5" x14ac:dyDescent="0.25">
      <c r="A48" s="24" t="s">
        <v>88</v>
      </c>
      <c r="B48" s="22" t="s">
        <v>8</v>
      </c>
      <c r="C48" s="47" t="s">
        <v>53</v>
      </c>
      <c r="D48" s="5">
        <v>1</v>
      </c>
      <c r="E48" s="5">
        <v>504.17</v>
      </c>
      <c r="F48" s="23">
        <f t="shared" si="1"/>
        <v>504.17</v>
      </c>
      <c r="G48" s="21">
        <f t="shared" si="0"/>
        <v>605</v>
      </c>
      <c r="H48" s="37">
        <f t="shared" si="2"/>
        <v>605</v>
      </c>
      <c r="J48" s="12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</row>
    <row r="49" spans="1:51" ht="28.5" x14ac:dyDescent="0.25">
      <c r="A49" s="24" t="s">
        <v>89</v>
      </c>
      <c r="B49" s="22"/>
      <c r="C49" s="47" t="s">
        <v>53</v>
      </c>
      <c r="D49" s="5">
        <v>1</v>
      </c>
      <c r="E49" s="5">
        <v>209.01</v>
      </c>
      <c r="F49" s="23">
        <f t="shared" si="1"/>
        <v>209.01</v>
      </c>
      <c r="G49" s="21">
        <f t="shared" si="0"/>
        <v>250.81</v>
      </c>
      <c r="H49" s="37">
        <f t="shared" si="2"/>
        <v>250.81</v>
      </c>
      <c r="J49" s="12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</row>
    <row r="50" spans="1:51" ht="28.5" x14ac:dyDescent="0.25">
      <c r="A50" s="24" t="s">
        <v>90</v>
      </c>
      <c r="B50" s="22" t="s">
        <v>8</v>
      </c>
      <c r="C50" s="47" t="s">
        <v>53</v>
      </c>
      <c r="D50" s="5">
        <v>1</v>
      </c>
      <c r="E50" s="5">
        <v>557.39</v>
      </c>
      <c r="F50" s="23">
        <f t="shared" si="1"/>
        <v>557.39</v>
      </c>
      <c r="G50" s="21">
        <f t="shared" si="0"/>
        <v>668.87</v>
      </c>
      <c r="H50" s="37">
        <f t="shared" si="2"/>
        <v>668.87</v>
      </c>
      <c r="J50" s="12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</row>
    <row r="51" spans="1:51" ht="28.5" x14ac:dyDescent="0.25">
      <c r="A51" s="24" t="s">
        <v>91</v>
      </c>
      <c r="B51" s="22" t="s">
        <v>8</v>
      </c>
      <c r="C51" s="47" t="s">
        <v>53</v>
      </c>
      <c r="D51" s="5">
        <v>2</v>
      </c>
      <c r="E51" s="5">
        <v>41.216000000000001</v>
      </c>
      <c r="F51" s="23">
        <f t="shared" si="1"/>
        <v>82.43</v>
      </c>
      <c r="G51" s="21">
        <f t="shared" si="0"/>
        <v>98.92</v>
      </c>
      <c r="H51" s="37">
        <f t="shared" si="2"/>
        <v>98.92</v>
      </c>
      <c r="J51" s="12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</row>
    <row r="52" spans="1:51" ht="28.5" x14ac:dyDescent="0.25">
      <c r="A52" s="24" t="s">
        <v>92</v>
      </c>
      <c r="B52" s="22" t="s">
        <v>8</v>
      </c>
      <c r="C52" s="47" t="s">
        <v>53</v>
      </c>
      <c r="D52" s="5">
        <v>1</v>
      </c>
      <c r="E52" s="5">
        <v>46.1</v>
      </c>
      <c r="F52" s="23">
        <f t="shared" si="1"/>
        <v>46.1</v>
      </c>
      <c r="G52" s="21">
        <f t="shared" si="0"/>
        <v>55.32</v>
      </c>
      <c r="H52" s="37">
        <f t="shared" si="2"/>
        <v>55.32</v>
      </c>
      <c r="J52" s="12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</row>
    <row r="53" spans="1:51" ht="28.5" x14ac:dyDescent="0.25">
      <c r="A53" s="24" t="s">
        <v>93</v>
      </c>
      <c r="B53" s="22" t="s">
        <v>8</v>
      </c>
      <c r="C53" s="47" t="s">
        <v>54</v>
      </c>
      <c r="D53" s="5">
        <v>1.8</v>
      </c>
      <c r="E53" s="5">
        <v>49.2</v>
      </c>
      <c r="F53" s="23">
        <f t="shared" si="1"/>
        <v>88.56</v>
      </c>
      <c r="G53" s="21">
        <f t="shared" si="0"/>
        <v>106.27</v>
      </c>
      <c r="H53" s="37">
        <f t="shared" si="2"/>
        <v>106.27</v>
      </c>
      <c r="J53" s="12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</row>
    <row r="54" spans="1:51" ht="42.75" x14ac:dyDescent="0.25">
      <c r="A54" s="24" t="s">
        <v>94</v>
      </c>
      <c r="B54" s="22" t="s">
        <v>8</v>
      </c>
      <c r="C54" s="47" t="s">
        <v>53</v>
      </c>
      <c r="D54" s="5">
        <v>2</v>
      </c>
      <c r="E54" s="5">
        <v>898.86699999999996</v>
      </c>
      <c r="F54" s="23">
        <f t="shared" si="1"/>
        <v>1797.73</v>
      </c>
      <c r="G54" s="21">
        <f t="shared" si="0"/>
        <v>2157.2800000000002</v>
      </c>
      <c r="H54" s="37">
        <f t="shared" si="2"/>
        <v>2157.2800000000002</v>
      </c>
      <c r="J54" s="12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</row>
    <row r="55" spans="1:51" ht="28.5" x14ac:dyDescent="0.25">
      <c r="A55" s="24" t="s">
        <v>95</v>
      </c>
      <c r="B55" s="22" t="s">
        <v>8</v>
      </c>
      <c r="C55" s="47" t="s">
        <v>53</v>
      </c>
      <c r="D55" s="5">
        <v>2</v>
      </c>
      <c r="E55" s="5">
        <v>590.53599999999994</v>
      </c>
      <c r="F55" s="23">
        <f t="shared" si="1"/>
        <v>1181.07</v>
      </c>
      <c r="G55" s="21">
        <f t="shared" si="0"/>
        <v>1417.28</v>
      </c>
      <c r="H55" s="37">
        <f t="shared" si="2"/>
        <v>1417.28</v>
      </c>
      <c r="J55" s="12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51" ht="28.5" x14ac:dyDescent="0.25">
      <c r="A56" s="24" t="s">
        <v>96</v>
      </c>
      <c r="B56" s="22" t="s">
        <v>8</v>
      </c>
      <c r="C56" s="47" t="s">
        <v>53</v>
      </c>
      <c r="D56" s="5">
        <v>4</v>
      </c>
      <c r="E56" s="5">
        <v>158.83500000000001</v>
      </c>
      <c r="F56" s="23">
        <f t="shared" si="1"/>
        <v>635.34</v>
      </c>
      <c r="G56" s="21">
        <f t="shared" si="0"/>
        <v>762.41</v>
      </c>
      <c r="H56" s="37">
        <f t="shared" si="2"/>
        <v>762.41</v>
      </c>
      <c r="J56" s="12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51" ht="85.5" x14ac:dyDescent="0.25">
      <c r="A57" s="24" t="s">
        <v>97</v>
      </c>
      <c r="B57" s="22" t="s">
        <v>8</v>
      </c>
      <c r="C57" s="47" t="s">
        <v>53</v>
      </c>
      <c r="D57" s="5">
        <v>2</v>
      </c>
      <c r="E57" s="5">
        <v>49.156999999999996</v>
      </c>
      <c r="F57" s="23">
        <f t="shared" si="1"/>
        <v>98.31</v>
      </c>
      <c r="G57" s="21">
        <f t="shared" si="0"/>
        <v>117.97</v>
      </c>
      <c r="H57" s="37">
        <f t="shared" si="2"/>
        <v>117.97</v>
      </c>
      <c r="J57" s="12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51" ht="57" x14ac:dyDescent="0.25">
      <c r="A58" s="24" t="s">
        <v>98</v>
      </c>
      <c r="B58" s="22" t="s">
        <v>8</v>
      </c>
      <c r="C58" s="47" t="s">
        <v>54</v>
      </c>
      <c r="D58" s="5">
        <v>2.1</v>
      </c>
      <c r="E58" s="5">
        <v>36.887999999999998</v>
      </c>
      <c r="F58" s="23">
        <f t="shared" si="1"/>
        <v>77.459999999999994</v>
      </c>
      <c r="G58" s="21">
        <f t="shared" si="0"/>
        <v>92.95</v>
      </c>
      <c r="H58" s="37">
        <f t="shared" si="2"/>
        <v>92.95</v>
      </c>
      <c r="J58" s="12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51" ht="57" x14ac:dyDescent="0.25">
      <c r="A59" s="24" t="s">
        <v>99</v>
      </c>
      <c r="B59" s="22" t="s">
        <v>8</v>
      </c>
      <c r="C59" s="47" t="s">
        <v>53</v>
      </c>
      <c r="D59" s="5">
        <v>2</v>
      </c>
      <c r="E59" s="5">
        <v>84.45</v>
      </c>
      <c r="F59" s="23">
        <f t="shared" si="1"/>
        <v>168.9</v>
      </c>
      <c r="G59" s="21">
        <f t="shared" si="0"/>
        <v>202.68</v>
      </c>
      <c r="H59" s="37">
        <f t="shared" si="2"/>
        <v>202.68</v>
      </c>
      <c r="J59" s="12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51" ht="99.75" x14ac:dyDescent="0.25">
      <c r="A60" s="24" t="s">
        <v>100</v>
      </c>
      <c r="B60" s="22" t="s">
        <v>8</v>
      </c>
      <c r="C60" s="47" t="s">
        <v>53</v>
      </c>
      <c r="D60" s="5">
        <v>1</v>
      </c>
      <c r="E60" s="5">
        <v>1325.47</v>
      </c>
      <c r="F60" s="23">
        <f t="shared" si="1"/>
        <v>1325.47</v>
      </c>
      <c r="G60" s="21">
        <f t="shared" si="0"/>
        <v>1590.56</v>
      </c>
      <c r="H60" s="37">
        <f t="shared" si="2"/>
        <v>1590.56</v>
      </c>
      <c r="J60" s="12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51" ht="85.5" x14ac:dyDescent="0.25">
      <c r="A61" s="24" t="s">
        <v>101</v>
      </c>
      <c r="B61" s="22" t="s">
        <v>8</v>
      </c>
      <c r="C61" s="47" t="s">
        <v>50</v>
      </c>
      <c r="D61" s="5">
        <v>60</v>
      </c>
      <c r="E61" s="5">
        <v>6.9</v>
      </c>
      <c r="F61" s="23">
        <f t="shared" si="1"/>
        <v>414</v>
      </c>
      <c r="G61" s="21">
        <f t="shared" si="0"/>
        <v>496.8</v>
      </c>
      <c r="H61" s="37">
        <f t="shared" si="2"/>
        <v>496.8</v>
      </c>
      <c r="J61" s="12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51" ht="28.5" x14ac:dyDescent="0.25">
      <c r="A62" s="24" t="s">
        <v>102</v>
      </c>
      <c r="B62" s="22" t="s">
        <v>8</v>
      </c>
      <c r="C62" s="47" t="s">
        <v>54</v>
      </c>
      <c r="D62" s="5">
        <v>16</v>
      </c>
      <c r="E62" s="5">
        <v>31.2</v>
      </c>
      <c r="F62" s="23">
        <f t="shared" si="1"/>
        <v>499.2</v>
      </c>
      <c r="G62" s="21">
        <f t="shared" si="0"/>
        <v>599.04</v>
      </c>
      <c r="H62" s="37">
        <f t="shared" si="2"/>
        <v>599.04</v>
      </c>
      <c r="J62" s="12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51" ht="85.5" x14ac:dyDescent="0.25">
      <c r="A63" s="24" t="s">
        <v>103</v>
      </c>
      <c r="B63" s="22" t="s">
        <v>8</v>
      </c>
      <c r="C63" s="47" t="s">
        <v>50</v>
      </c>
      <c r="D63" s="5">
        <v>230</v>
      </c>
      <c r="E63" s="5">
        <v>6.9</v>
      </c>
      <c r="F63" s="23">
        <f t="shared" si="1"/>
        <v>1587</v>
      </c>
      <c r="G63" s="21">
        <f t="shared" si="0"/>
        <v>1904.4</v>
      </c>
      <c r="H63" s="37">
        <f t="shared" si="2"/>
        <v>1904.4</v>
      </c>
      <c r="J63" s="12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</row>
    <row r="64" spans="1:51" ht="28.5" x14ac:dyDescent="0.25">
      <c r="A64" s="24" t="s">
        <v>104</v>
      </c>
      <c r="B64" s="22" t="s">
        <v>8</v>
      </c>
      <c r="C64" s="47" t="s">
        <v>54</v>
      </c>
      <c r="D64" s="5">
        <v>38</v>
      </c>
      <c r="E64" s="5">
        <v>31.2</v>
      </c>
      <c r="F64" s="23">
        <f t="shared" si="1"/>
        <v>1185.5999999999999</v>
      </c>
      <c r="G64" s="21">
        <f t="shared" si="0"/>
        <v>1422.72</v>
      </c>
      <c r="H64" s="37">
        <f t="shared" si="2"/>
        <v>1422.72</v>
      </c>
      <c r="J64" s="12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spans="1:51" ht="42.75" x14ac:dyDescent="0.25">
      <c r="A65" s="24" t="s">
        <v>105</v>
      </c>
      <c r="B65" s="22" t="s">
        <v>8</v>
      </c>
      <c r="C65" s="47" t="s">
        <v>53</v>
      </c>
      <c r="D65" s="5">
        <v>1</v>
      </c>
      <c r="E65" s="5">
        <v>391.91</v>
      </c>
      <c r="F65" s="23">
        <f t="shared" si="1"/>
        <v>391.91</v>
      </c>
      <c r="G65" s="21">
        <f t="shared" si="0"/>
        <v>470.29</v>
      </c>
      <c r="H65" s="37">
        <f t="shared" si="2"/>
        <v>470.29</v>
      </c>
      <c r="J65" s="12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51" ht="71.25" x14ac:dyDescent="0.25">
      <c r="A66" s="24" t="s">
        <v>106</v>
      </c>
      <c r="B66" s="22" t="s">
        <v>8</v>
      </c>
      <c r="C66" s="47" t="s">
        <v>53</v>
      </c>
      <c r="D66" s="5">
        <v>1</v>
      </c>
      <c r="E66" s="5">
        <v>83.27</v>
      </c>
      <c r="F66" s="23">
        <f t="shared" si="1"/>
        <v>83.27</v>
      </c>
      <c r="G66" s="21">
        <f t="shared" si="0"/>
        <v>99.92</v>
      </c>
      <c r="H66" s="37">
        <f t="shared" si="2"/>
        <v>99.92</v>
      </c>
      <c r="J66" s="12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</row>
    <row r="67" spans="1:51" ht="71.25" x14ac:dyDescent="0.25">
      <c r="A67" s="24" t="s">
        <v>107</v>
      </c>
      <c r="B67" s="22" t="s">
        <v>8</v>
      </c>
      <c r="C67" s="47" t="s">
        <v>53</v>
      </c>
      <c r="D67" s="5">
        <v>3</v>
      </c>
      <c r="E67" s="5">
        <v>86.37</v>
      </c>
      <c r="F67" s="23">
        <f t="shared" si="1"/>
        <v>259.11</v>
      </c>
      <c r="G67" s="21">
        <f t="shared" si="0"/>
        <v>310.93</v>
      </c>
      <c r="H67" s="37">
        <f t="shared" si="2"/>
        <v>310.93</v>
      </c>
      <c r="J67" s="12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</row>
    <row r="68" spans="1:51" ht="71.25" x14ac:dyDescent="0.25">
      <c r="A68" s="24" t="s">
        <v>108</v>
      </c>
      <c r="B68" s="22" t="s">
        <v>8</v>
      </c>
      <c r="C68" s="47" t="s">
        <v>53</v>
      </c>
      <c r="D68" s="5">
        <v>1</v>
      </c>
      <c r="E68" s="5">
        <v>94.05</v>
      </c>
      <c r="F68" s="23">
        <f t="shared" si="1"/>
        <v>94.05</v>
      </c>
      <c r="G68" s="21">
        <f t="shared" si="0"/>
        <v>112.86</v>
      </c>
      <c r="H68" s="37">
        <f t="shared" si="2"/>
        <v>112.86</v>
      </c>
      <c r="J68" s="12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</row>
    <row r="69" spans="1:51" ht="57" x14ac:dyDescent="0.25">
      <c r="A69" s="24" t="s">
        <v>109</v>
      </c>
      <c r="B69" s="22" t="s">
        <v>8</v>
      </c>
      <c r="C69" s="47" t="s">
        <v>53</v>
      </c>
      <c r="D69" s="5">
        <v>5</v>
      </c>
      <c r="E69" s="5">
        <v>25</v>
      </c>
      <c r="F69" s="23">
        <f t="shared" si="1"/>
        <v>125</v>
      </c>
      <c r="G69" s="21">
        <f t="shared" si="0"/>
        <v>150</v>
      </c>
      <c r="H69" s="37">
        <f t="shared" si="2"/>
        <v>150</v>
      </c>
      <c r="J69" s="12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</row>
    <row r="70" spans="1:51" ht="57" x14ac:dyDescent="0.25">
      <c r="A70" s="24" t="s">
        <v>110</v>
      </c>
      <c r="B70" s="22" t="s">
        <v>8</v>
      </c>
      <c r="C70" s="47" t="s">
        <v>53</v>
      </c>
      <c r="D70" s="5">
        <v>1</v>
      </c>
      <c r="E70" s="5">
        <v>23</v>
      </c>
      <c r="F70" s="23">
        <f t="shared" si="1"/>
        <v>23</v>
      </c>
      <c r="G70" s="21">
        <f t="shared" si="0"/>
        <v>27.6</v>
      </c>
      <c r="H70" s="37">
        <f t="shared" si="2"/>
        <v>27.6</v>
      </c>
      <c r="J70" s="12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spans="1:51" ht="28.5" x14ac:dyDescent="0.25">
      <c r="A71" s="24" t="s">
        <v>111</v>
      </c>
      <c r="B71" s="22" t="s">
        <v>8</v>
      </c>
      <c r="C71" s="47" t="s">
        <v>53</v>
      </c>
      <c r="D71" s="5">
        <v>1</v>
      </c>
      <c r="E71" s="5">
        <v>16.5</v>
      </c>
      <c r="F71" s="23">
        <f t="shared" si="1"/>
        <v>16.5</v>
      </c>
      <c r="G71" s="21">
        <f t="shared" si="0"/>
        <v>19.8</v>
      </c>
      <c r="H71" s="37">
        <f t="shared" si="2"/>
        <v>19.8</v>
      </c>
      <c r="J71" s="12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</row>
    <row r="72" spans="1:51" ht="42.75" x14ac:dyDescent="0.25">
      <c r="A72" s="24" t="s">
        <v>112</v>
      </c>
      <c r="B72" s="22" t="s">
        <v>8</v>
      </c>
      <c r="C72" s="47" t="s">
        <v>54</v>
      </c>
      <c r="D72" s="57">
        <v>18</v>
      </c>
      <c r="E72" s="5">
        <v>31.53</v>
      </c>
      <c r="F72" s="23">
        <f t="shared" si="1"/>
        <v>567.54</v>
      </c>
      <c r="G72" s="21">
        <f t="shared" si="0"/>
        <v>681.05</v>
      </c>
      <c r="H72" s="37">
        <f t="shared" si="2"/>
        <v>681.05</v>
      </c>
      <c r="J72" s="12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</row>
    <row r="73" spans="1:51" ht="71.25" x14ac:dyDescent="0.25">
      <c r="A73" s="24" t="s">
        <v>113</v>
      </c>
      <c r="B73" s="22" t="s">
        <v>8</v>
      </c>
      <c r="C73" s="47" t="s">
        <v>38</v>
      </c>
      <c r="D73" s="5">
        <v>1</v>
      </c>
      <c r="E73" s="5">
        <v>100.17</v>
      </c>
      <c r="F73" s="23">
        <f t="shared" si="1"/>
        <v>100.17</v>
      </c>
      <c r="G73" s="21">
        <f t="shared" si="0"/>
        <v>120.2</v>
      </c>
      <c r="H73" s="37">
        <f t="shared" si="2"/>
        <v>120.2</v>
      </c>
      <c r="J73" s="12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</row>
    <row r="74" spans="1:51" ht="71.25" x14ac:dyDescent="0.25">
      <c r="A74" s="24" t="s">
        <v>114</v>
      </c>
      <c r="B74" s="22" t="s">
        <v>8</v>
      </c>
      <c r="C74" s="47" t="s">
        <v>38</v>
      </c>
      <c r="D74" s="5">
        <v>1</v>
      </c>
      <c r="E74" s="5">
        <v>145.21</v>
      </c>
      <c r="F74" s="23">
        <f>ROUND(D74*E74,2)-0.01</f>
        <v>145.20000000000002</v>
      </c>
      <c r="G74" s="21">
        <f t="shared" si="0"/>
        <v>174.24</v>
      </c>
      <c r="H74" s="37">
        <f t="shared" si="2"/>
        <v>174.24</v>
      </c>
      <c r="J74" s="12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</row>
    <row r="75" spans="1:51" x14ac:dyDescent="0.25">
      <c r="A75" s="24" t="s">
        <v>115</v>
      </c>
      <c r="B75" s="22" t="s">
        <v>8</v>
      </c>
      <c r="C75" s="47" t="s">
        <v>38</v>
      </c>
      <c r="D75" s="5">
        <v>1</v>
      </c>
      <c r="E75" s="5">
        <v>21</v>
      </c>
      <c r="F75" s="23">
        <f t="shared" si="1"/>
        <v>21</v>
      </c>
      <c r="G75" s="21">
        <f t="shared" si="0"/>
        <v>25.2</v>
      </c>
      <c r="H75" s="37">
        <f t="shared" si="2"/>
        <v>25.2</v>
      </c>
      <c r="J75" s="12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</row>
    <row r="76" spans="1:51" x14ac:dyDescent="0.25">
      <c r="A76" s="24" t="s">
        <v>116</v>
      </c>
      <c r="B76" s="22" t="s">
        <v>8</v>
      </c>
      <c r="C76" s="47" t="s">
        <v>38</v>
      </c>
      <c r="D76" s="5">
        <v>1</v>
      </c>
      <c r="E76" s="5">
        <v>26.04</v>
      </c>
      <c r="F76" s="23">
        <f t="shared" si="1"/>
        <v>26.04</v>
      </c>
      <c r="G76" s="21">
        <f t="shared" si="0"/>
        <v>31.25</v>
      </c>
      <c r="H76" s="37">
        <f t="shared" si="2"/>
        <v>31.25</v>
      </c>
      <c r="J76" s="12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</row>
    <row r="77" spans="1:51" ht="57" x14ac:dyDescent="0.25">
      <c r="A77" s="24" t="s">
        <v>117</v>
      </c>
      <c r="B77" s="22" t="s">
        <v>8</v>
      </c>
      <c r="C77" s="47" t="s">
        <v>50</v>
      </c>
      <c r="D77" s="5">
        <v>37</v>
      </c>
      <c r="E77" s="5">
        <v>18.989999999999998</v>
      </c>
      <c r="F77" s="23">
        <f t="shared" si="1"/>
        <v>702.63</v>
      </c>
      <c r="G77" s="21">
        <f t="shared" si="0"/>
        <v>843.16</v>
      </c>
      <c r="H77" s="37">
        <f t="shared" si="2"/>
        <v>843.16</v>
      </c>
      <c r="J77" s="12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</row>
    <row r="78" spans="1:51" ht="57" x14ac:dyDescent="0.25">
      <c r="A78" s="24" t="s">
        <v>118</v>
      </c>
      <c r="B78" s="22" t="s">
        <v>8</v>
      </c>
      <c r="C78" s="47" t="s">
        <v>50</v>
      </c>
      <c r="D78" s="5">
        <v>26.5</v>
      </c>
      <c r="E78" s="5">
        <v>21.876000000000001</v>
      </c>
      <c r="F78" s="23">
        <f t="shared" si="1"/>
        <v>579.71</v>
      </c>
      <c r="G78" s="21">
        <f t="shared" si="0"/>
        <v>695.65</v>
      </c>
      <c r="H78" s="37">
        <f t="shared" si="2"/>
        <v>695.65</v>
      </c>
      <c r="J78" s="12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</row>
    <row r="79" spans="1:51" ht="57" x14ac:dyDescent="0.25">
      <c r="A79" s="24" t="s">
        <v>119</v>
      </c>
      <c r="B79" s="22" t="s">
        <v>8</v>
      </c>
      <c r="C79" s="47" t="s">
        <v>50</v>
      </c>
      <c r="D79" s="5">
        <v>24</v>
      </c>
      <c r="E79" s="5">
        <v>24.158999999999999</v>
      </c>
      <c r="F79" s="23">
        <f t="shared" si="1"/>
        <v>579.82000000000005</v>
      </c>
      <c r="G79" s="21">
        <f t="shared" si="0"/>
        <v>695.78</v>
      </c>
      <c r="H79" s="37">
        <f t="shared" si="2"/>
        <v>695.78</v>
      </c>
      <c r="J79" s="12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</row>
    <row r="80" spans="1:51" ht="57" x14ac:dyDescent="0.25">
      <c r="A80" s="24" t="s">
        <v>120</v>
      </c>
      <c r="B80" s="22" t="s">
        <v>8</v>
      </c>
      <c r="C80" s="47" t="s">
        <v>50</v>
      </c>
      <c r="D80" s="5">
        <v>49</v>
      </c>
      <c r="E80" s="5">
        <v>28.626000000000001</v>
      </c>
      <c r="F80" s="23">
        <f t="shared" si="1"/>
        <v>1402.67</v>
      </c>
      <c r="G80" s="21">
        <f t="shared" si="0"/>
        <v>1683.2</v>
      </c>
      <c r="H80" s="37">
        <f t="shared" ref="H80:H143" si="3">G80</f>
        <v>1683.2</v>
      </c>
      <c r="J80" s="12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</row>
    <row r="81" spans="1:51" ht="57" x14ac:dyDescent="0.25">
      <c r="A81" s="24" t="s">
        <v>292</v>
      </c>
      <c r="B81" s="22" t="s">
        <v>8</v>
      </c>
      <c r="C81" s="47" t="s">
        <v>50</v>
      </c>
      <c r="D81" s="5">
        <v>37</v>
      </c>
      <c r="E81" s="5">
        <v>10.577999999999999</v>
      </c>
      <c r="F81" s="23">
        <f t="shared" si="1"/>
        <v>391.39</v>
      </c>
      <c r="G81" s="21">
        <f t="shared" si="0"/>
        <v>469.67</v>
      </c>
      <c r="H81" s="37">
        <f t="shared" si="3"/>
        <v>469.67</v>
      </c>
      <c r="J81" s="12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</row>
    <row r="82" spans="1:51" ht="57" x14ac:dyDescent="0.25">
      <c r="A82" s="24" t="s">
        <v>293</v>
      </c>
      <c r="B82" s="22" t="s">
        <v>8</v>
      </c>
      <c r="C82" s="47" t="s">
        <v>50</v>
      </c>
      <c r="D82" s="5">
        <v>26.5</v>
      </c>
      <c r="E82" s="5">
        <v>12.141</v>
      </c>
      <c r="F82" s="23">
        <f t="shared" si="1"/>
        <v>321.74</v>
      </c>
      <c r="G82" s="21">
        <f t="shared" si="0"/>
        <v>386.09</v>
      </c>
      <c r="H82" s="37">
        <f t="shared" si="3"/>
        <v>386.09</v>
      </c>
      <c r="J82" s="12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</row>
    <row r="83" spans="1:51" ht="57" x14ac:dyDescent="0.25">
      <c r="A83" s="24" t="s">
        <v>294</v>
      </c>
      <c r="B83" s="22" t="s">
        <v>8</v>
      </c>
      <c r="C83" s="47" t="s">
        <v>50</v>
      </c>
      <c r="D83" s="5">
        <v>24</v>
      </c>
      <c r="E83" s="5">
        <v>13.488</v>
      </c>
      <c r="F83" s="23">
        <f t="shared" si="1"/>
        <v>323.70999999999998</v>
      </c>
      <c r="G83" s="21">
        <f t="shared" si="0"/>
        <v>388.45</v>
      </c>
      <c r="H83" s="37">
        <f t="shared" si="3"/>
        <v>388.45</v>
      </c>
      <c r="J83" s="12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</row>
    <row r="84" spans="1:51" ht="57" x14ac:dyDescent="0.25">
      <c r="A84" s="24" t="s">
        <v>295</v>
      </c>
      <c r="B84" s="22" t="s">
        <v>8</v>
      </c>
      <c r="C84" s="47" t="s">
        <v>50</v>
      </c>
      <c r="D84" s="5">
        <v>49</v>
      </c>
      <c r="E84" s="5">
        <v>16.686</v>
      </c>
      <c r="F84" s="23">
        <f t="shared" si="1"/>
        <v>817.61</v>
      </c>
      <c r="G84" s="21">
        <f t="shared" si="0"/>
        <v>981.13</v>
      </c>
      <c r="H84" s="37">
        <f t="shared" si="3"/>
        <v>981.13</v>
      </c>
      <c r="J84" s="12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</row>
    <row r="85" spans="1:51" x14ac:dyDescent="0.25">
      <c r="A85" s="24" t="s">
        <v>121</v>
      </c>
      <c r="B85" s="22" t="s">
        <v>8</v>
      </c>
      <c r="C85" s="47" t="s">
        <v>38</v>
      </c>
      <c r="D85" s="5">
        <v>290</v>
      </c>
      <c r="E85" s="5">
        <v>6.9000000000000006E-2</v>
      </c>
      <c r="F85" s="23">
        <f t="shared" si="1"/>
        <v>20.010000000000002</v>
      </c>
      <c r="G85" s="21">
        <f t="shared" si="0"/>
        <v>24.01</v>
      </c>
      <c r="H85" s="37">
        <f t="shared" si="3"/>
        <v>24.01</v>
      </c>
      <c r="J85" s="12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</row>
    <row r="86" spans="1:51" ht="28.5" x14ac:dyDescent="0.25">
      <c r="A86" s="24" t="s">
        <v>122</v>
      </c>
      <c r="B86" s="22" t="s">
        <v>8</v>
      </c>
      <c r="C86" s="47" t="s">
        <v>161</v>
      </c>
      <c r="D86" s="5">
        <v>26</v>
      </c>
      <c r="E86" s="5">
        <v>10.179</v>
      </c>
      <c r="F86" s="23">
        <f t="shared" si="1"/>
        <v>264.64999999999998</v>
      </c>
      <c r="G86" s="21">
        <f t="shared" si="0"/>
        <v>317.58</v>
      </c>
      <c r="H86" s="37">
        <f t="shared" si="3"/>
        <v>317.58</v>
      </c>
      <c r="J86" s="12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</row>
    <row r="87" spans="1:51" ht="28.5" x14ac:dyDescent="0.25">
      <c r="A87" s="24" t="s">
        <v>123</v>
      </c>
      <c r="B87" s="22" t="s">
        <v>8</v>
      </c>
      <c r="C87" s="47" t="s">
        <v>161</v>
      </c>
      <c r="D87" s="5">
        <v>26</v>
      </c>
      <c r="E87" s="5">
        <v>3.7589999999999999</v>
      </c>
      <c r="F87" s="23">
        <f t="shared" si="1"/>
        <v>97.73</v>
      </c>
      <c r="G87" s="21">
        <f t="shared" si="0"/>
        <v>117.28</v>
      </c>
      <c r="H87" s="37">
        <f t="shared" si="3"/>
        <v>117.28</v>
      </c>
      <c r="J87" s="12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</row>
    <row r="88" spans="1:51" ht="28.5" x14ac:dyDescent="0.25">
      <c r="A88" s="24" t="s">
        <v>124</v>
      </c>
      <c r="B88" s="22" t="s">
        <v>8</v>
      </c>
      <c r="C88" s="47" t="s">
        <v>38</v>
      </c>
      <c r="D88" s="5">
        <v>18</v>
      </c>
      <c r="E88" s="5">
        <v>0.65400000000000003</v>
      </c>
      <c r="F88" s="23">
        <f t="shared" ref="F88" si="4">ROUND(D88*E88,2)</f>
        <v>11.77</v>
      </c>
      <c r="G88" s="21">
        <f t="shared" ref="G88" si="5">ROUND(F88*1.2,2)</f>
        <v>14.12</v>
      </c>
      <c r="H88" s="37">
        <f t="shared" si="3"/>
        <v>14.12</v>
      </c>
      <c r="J88" s="12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</row>
    <row r="89" spans="1:51" x14ac:dyDescent="0.25">
      <c r="A89" s="24" t="s">
        <v>125</v>
      </c>
      <c r="B89" s="22" t="s">
        <v>8</v>
      </c>
      <c r="C89" s="47" t="s">
        <v>38</v>
      </c>
      <c r="D89" s="5">
        <v>6</v>
      </c>
      <c r="E89" s="5">
        <v>8.2609999999999992</v>
      </c>
      <c r="F89" s="23">
        <f>ROUND(D89*E89,2)-0.01</f>
        <v>49.56</v>
      </c>
      <c r="G89" s="21">
        <f>ROUND(F89*1.2,2)-0.01</f>
        <v>59.46</v>
      </c>
      <c r="H89" s="37">
        <f t="shared" si="3"/>
        <v>59.46</v>
      </c>
      <c r="J89" s="12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</row>
    <row r="90" spans="1:51" x14ac:dyDescent="0.25">
      <c r="A90" s="24" t="s">
        <v>126</v>
      </c>
      <c r="B90" s="22" t="s">
        <v>8</v>
      </c>
      <c r="C90" s="47" t="s">
        <v>38</v>
      </c>
      <c r="D90" s="5">
        <v>2</v>
      </c>
      <c r="E90" s="5">
        <v>10.553000000000001</v>
      </c>
      <c r="F90" s="23">
        <f>ROUND(D90*E90,2)-0.01</f>
        <v>21.099999999999998</v>
      </c>
      <c r="G90" s="21">
        <f>ROUND(F90*1.2,2)-0.01</f>
        <v>25.31</v>
      </c>
      <c r="H90" s="37">
        <f t="shared" si="3"/>
        <v>25.31</v>
      </c>
      <c r="J90" s="12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</row>
    <row r="91" spans="1:51" x14ac:dyDescent="0.25">
      <c r="A91" s="24" t="s">
        <v>127</v>
      </c>
      <c r="B91" s="22" t="s">
        <v>8</v>
      </c>
      <c r="C91" s="47" t="s">
        <v>38</v>
      </c>
      <c r="D91" s="5">
        <v>2</v>
      </c>
      <c r="E91" s="5">
        <v>16.536999999999999</v>
      </c>
      <c r="F91" s="23">
        <f>ROUND(D91*E91,2)-0.01</f>
        <v>33.06</v>
      </c>
      <c r="G91" s="21">
        <f t="shared" si="0"/>
        <v>39.67</v>
      </c>
      <c r="H91" s="37">
        <f t="shared" si="3"/>
        <v>39.67</v>
      </c>
      <c r="J91" s="12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</row>
    <row r="92" spans="1:51" x14ac:dyDescent="0.25">
      <c r="A92" s="24" t="s">
        <v>128</v>
      </c>
      <c r="B92" s="22" t="s">
        <v>8</v>
      </c>
      <c r="C92" s="47" t="s">
        <v>38</v>
      </c>
      <c r="D92" s="5">
        <v>10</v>
      </c>
      <c r="E92" s="5">
        <v>23.864999999999998</v>
      </c>
      <c r="F92" s="23">
        <f t="shared" si="1"/>
        <v>238.65</v>
      </c>
      <c r="G92" s="21">
        <f t="shared" si="0"/>
        <v>286.38</v>
      </c>
      <c r="H92" s="37">
        <f t="shared" si="3"/>
        <v>286.38</v>
      </c>
      <c r="J92" s="12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</row>
    <row r="93" spans="1:51" x14ac:dyDescent="0.25">
      <c r="A93" s="24" t="s">
        <v>129</v>
      </c>
      <c r="B93" s="22" t="s">
        <v>8</v>
      </c>
      <c r="C93" s="47" t="s">
        <v>38</v>
      </c>
      <c r="D93" s="5">
        <v>1</v>
      </c>
      <c r="E93" s="5">
        <v>7.09</v>
      </c>
      <c r="F93" s="23">
        <f t="shared" si="1"/>
        <v>7.09</v>
      </c>
      <c r="G93" s="21">
        <f t="shared" si="0"/>
        <v>8.51</v>
      </c>
      <c r="H93" s="37">
        <f t="shared" si="3"/>
        <v>8.51</v>
      </c>
      <c r="J93" s="12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</row>
    <row r="94" spans="1:51" x14ac:dyDescent="0.25">
      <c r="A94" s="24" t="s">
        <v>130</v>
      </c>
      <c r="B94" s="22" t="s">
        <v>8</v>
      </c>
      <c r="C94" s="47" t="s">
        <v>38</v>
      </c>
      <c r="D94" s="5">
        <v>1</v>
      </c>
      <c r="E94" s="5">
        <v>9.14</v>
      </c>
      <c r="F94" s="23">
        <f t="shared" si="1"/>
        <v>9.14</v>
      </c>
      <c r="G94" s="21">
        <f t="shared" si="0"/>
        <v>10.97</v>
      </c>
      <c r="H94" s="37">
        <f t="shared" si="3"/>
        <v>10.97</v>
      </c>
      <c r="J94" s="12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</row>
    <row r="95" spans="1:51" x14ac:dyDescent="0.25">
      <c r="A95" s="24" t="s">
        <v>131</v>
      </c>
      <c r="B95" s="22" t="s">
        <v>8</v>
      </c>
      <c r="C95" s="47" t="s">
        <v>38</v>
      </c>
      <c r="D95" s="5">
        <v>1</v>
      </c>
      <c r="E95" s="5">
        <v>13.25</v>
      </c>
      <c r="F95" s="23">
        <f t="shared" si="1"/>
        <v>13.25</v>
      </c>
      <c r="G95" s="21">
        <f t="shared" si="0"/>
        <v>15.9</v>
      </c>
      <c r="H95" s="37">
        <f t="shared" si="3"/>
        <v>15.9</v>
      </c>
      <c r="J95" s="12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</row>
    <row r="96" spans="1:51" x14ac:dyDescent="0.25">
      <c r="A96" s="24" t="s">
        <v>132</v>
      </c>
      <c r="B96" s="22" t="s">
        <v>8</v>
      </c>
      <c r="C96" s="47" t="s">
        <v>38</v>
      </c>
      <c r="D96" s="5">
        <v>1</v>
      </c>
      <c r="E96" s="5">
        <v>6.3</v>
      </c>
      <c r="F96" s="23">
        <f t="shared" si="1"/>
        <v>6.3</v>
      </c>
      <c r="G96" s="21">
        <f t="shared" si="0"/>
        <v>7.56</v>
      </c>
      <c r="H96" s="37">
        <f t="shared" si="3"/>
        <v>7.56</v>
      </c>
      <c r="J96" s="12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</row>
    <row r="97" spans="1:51" x14ac:dyDescent="0.25">
      <c r="A97" s="24" t="s">
        <v>133</v>
      </c>
      <c r="B97" s="22" t="s">
        <v>8</v>
      </c>
      <c r="C97" s="47" t="s">
        <v>38</v>
      </c>
      <c r="D97" s="5">
        <v>1</v>
      </c>
      <c r="E97" s="5">
        <v>14.45</v>
      </c>
      <c r="F97" s="23">
        <f t="shared" ref="F97:F99" si="6">ROUND(D97*E97,2)</f>
        <v>14.45</v>
      </c>
      <c r="G97" s="21">
        <f t="shared" ref="G97:G99" si="7">ROUND(F97*1.2,2)</f>
        <v>17.34</v>
      </c>
      <c r="H97" s="37">
        <f t="shared" si="3"/>
        <v>17.34</v>
      </c>
      <c r="J97" s="12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</row>
    <row r="98" spans="1:51" x14ac:dyDescent="0.25">
      <c r="A98" s="24" t="s">
        <v>134</v>
      </c>
      <c r="B98" s="22" t="s">
        <v>8</v>
      </c>
      <c r="C98" s="47" t="s">
        <v>38</v>
      </c>
      <c r="D98" s="5">
        <v>1</v>
      </c>
      <c r="E98" s="5">
        <v>15.68</v>
      </c>
      <c r="F98" s="23">
        <f t="shared" si="6"/>
        <v>15.68</v>
      </c>
      <c r="G98" s="21">
        <f t="shared" si="7"/>
        <v>18.82</v>
      </c>
      <c r="H98" s="37">
        <f t="shared" si="3"/>
        <v>18.82</v>
      </c>
      <c r="J98" s="12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</row>
    <row r="99" spans="1:51" x14ac:dyDescent="0.25">
      <c r="A99" s="24" t="s">
        <v>135</v>
      </c>
      <c r="B99" s="22" t="s">
        <v>8</v>
      </c>
      <c r="C99" s="47" t="s">
        <v>38</v>
      </c>
      <c r="D99" s="5">
        <v>12</v>
      </c>
      <c r="E99" s="5">
        <v>2.9790000000000001</v>
      </c>
      <c r="F99" s="23">
        <f t="shared" si="6"/>
        <v>35.75</v>
      </c>
      <c r="G99" s="21">
        <f t="shared" si="7"/>
        <v>42.9</v>
      </c>
      <c r="H99" s="37">
        <f t="shared" si="3"/>
        <v>42.9</v>
      </c>
      <c r="J99" s="12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</row>
    <row r="100" spans="1:51" ht="28.5" x14ac:dyDescent="0.25">
      <c r="A100" s="24" t="s">
        <v>136</v>
      </c>
      <c r="B100" s="22" t="s">
        <v>8</v>
      </c>
      <c r="C100" s="47" t="s">
        <v>53</v>
      </c>
      <c r="D100" s="5">
        <v>18</v>
      </c>
      <c r="E100" s="5">
        <v>6.6509999999999998</v>
      </c>
      <c r="F100" s="23">
        <f t="shared" si="1"/>
        <v>119.72</v>
      </c>
      <c r="G100" s="21">
        <f t="shared" si="0"/>
        <v>143.66</v>
      </c>
      <c r="H100" s="37">
        <f t="shared" si="3"/>
        <v>143.66</v>
      </c>
      <c r="J100" s="12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</row>
    <row r="101" spans="1:51" ht="28.5" x14ac:dyDescent="0.25">
      <c r="A101" s="24" t="s">
        <v>137</v>
      </c>
      <c r="B101" s="22" t="s">
        <v>8</v>
      </c>
      <c r="C101" s="47" t="s">
        <v>38</v>
      </c>
      <c r="D101" s="5">
        <v>5</v>
      </c>
      <c r="E101" s="5">
        <v>22.128</v>
      </c>
      <c r="F101" s="23">
        <f t="shared" si="1"/>
        <v>110.64</v>
      </c>
      <c r="G101" s="21">
        <f t="shared" si="0"/>
        <v>132.77000000000001</v>
      </c>
      <c r="H101" s="37">
        <f t="shared" si="3"/>
        <v>132.77000000000001</v>
      </c>
      <c r="J101" s="12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</row>
    <row r="102" spans="1:51" ht="28.5" x14ac:dyDescent="0.25">
      <c r="A102" s="24" t="s">
        <v>138</v>
      </c>
      <c r="B102" s="22" t="s">
        <v>8</v>
      </c>
      <c r="C102" s="47" t="s">
        <v>38</v>
      </c>
      <c r="D102" s="5">
        <v>20</v>
      </c>
      <c r="E102" s="5">
        <v>9.5760000000000005</v>
      </c>
      <c r="F102" s="23">
        <f t="shared" si="1"/>
        <v>191.52</v>
      </c>
      <c r="G102" s="21">
        <f t="shared" si="0"/>
        <v>229.82</v>
      </c>
      <c r="H102" s="37">
        <f t="shared" si="3"/>
        <v>229.82</v>
      </c>
      <c r="J102" s="12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</row>
    <row r="103" spans="1:51" ht="28.5" x14ac:dyDescent="0.25">
      <c r="A103" s="24" t="s">
        <v>139</v>
      </c>
      <c r="B103" s="22" t="s">
        <v>8</v>
      </c>
      <c r="C103" s="47" t="s">
        <v>38</v>
      </c>
      <c r="D103" s="5">
        <v>10</v>
      </c>
      <c r="E103" s="5">
        <v>9.9870000000000001</v>
      </c>
      <c r="F103" s="23">
        <f t="shared" si="1"/>
        <v>99.87</v>
      </c>
      <c r="G103" s="21">
        <f t="shared" si="0"/>
        <v>119.84</v>
      </c>
      <c r="H103" s="37">
        <f t="shared" si="3"/>
        <v>119.84</v>
      </c>
      <c r="J103" s="12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</row>
    <row r="104" spans="1:51" ht="42.75" x14ac:dyDescent="0.25">
      <c r="A104" s="24" t="s">
        <v>140</v>
      </c>
      <c r="B104" s="22" t="s">
        <v>8</v>
      </c>
      <c r="C104" s="47" t="s">
        <v>38</v>
      </c>
      <c r="D104" s="5">
        <v>3</v>
      </c>
      <c r="E104" s="5">
        <v>30.288</v>
      </c>
      <c r="F104" s="23">
        <f t="shared" si="1"/>
        <v>90.86</v>
      </c>
      <c r="G104" s="21">
        <f t="shared" si="0"/>
        <v>109.03</v>
      </c>
      <c r="H104" s="37">
        <f t="shared" si="3"/>
        <v>109.03</v>
      </c>
      <c r="J104" s="12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</row>
    <row r="105" spans="1:51" ht="28.5" x14ac:dyDescent="0.25">
      <c r="A105" s="24" t="s">
        <v>141</v>
      </c>
      <c r="B105" s="22" t="s">
        <v>8</v>
      </c>
      <c r="C105" s="47" t="s">
        <v>38</v>
      </c>
      <c r="D105" s="5">
        <v>2</v>
      </c>
      <c r="E105" s="5">
        <v>26.58</v>
      </c>
      <c r="F105" s="23">
        <f t="shared" si="1"/>
        <v>53.16</v>
      </c>
      <c r="G105" s="21">
        <f t="shared" si="0"/>
        <v>63.79</v>
      </c>
      <c r="H105" s="37">
        <f t="shared" si="3"/>
        <v>63.79</v>
      </c>
      <c r="J105" s="12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</row>
    <row r="106" spans="1:51" ht="28.5" x14ac:dyDescent="0.25">
      <c r="A106" s="24" t="s">
        <v>142</v>
      </c>
      <c r="B106" s="22" t="s">
        <v>8</v>
      </c>
      <c r="C106" s="47" t="s">
        <v>38</v>
      </c>
      <c r="D106" s="5">
        <v>1</v>
      </c>
      <c r="E106" s="5">
        <v>53.4</v>
      </c>
      <c r="F106" s="23">
        <f t="shared" si="1"/>
        <v>53.4</v>
      </c>
      <c r="G106" s="21">
        <f t="shared" si="0"/>
        <v>64.08</v>
      </c>
      <c r="H106" s="37">
        <f t="shared" si="3"/>
        <v>64.08</v>
      </c>
      <c r="J106" s="12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</row>
    <row r="107" spans="1:51" ht="28.5" x14ac:dyDescent="0.25">
      <c r="A107" s="24" t="s">
        <v>143</v>
      </c>
      <c r="B107" s="22" t="s">
        <v>8</v>
      </c>
      <c r="C107" s="47" t="s">
        <v>38</v>
      </c>
      <c r="D107" s="5">
        <v>2</v>
      </c>
      <c r="E107" s="5">
        <v>21.425999999999998</v>
      </c>
      <c r="F107" s="23">
        <f t="shared" si="1"/>
        <v>42.85</v>
      </c>
      <c r="G107" s="21">
        <f t="shared" si="0"/>
        <v>51.42</v>
      </c>
      <c r="H107" s="37">
        <f t="shared" si="3"/>
        <v>51.42</v>
      </c>
      <c r="J107" s="12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</row>
    <row r="108" spans="1:51" ht="28.5" x14ac:dyDescent="0.25">
      <c r="A108" s="24" t="s">
        <v>144</v>
      </c>
      <c r="B108" s="22" t="s">
        <v>8</v>
      </c>
      <c r="C108" s="47" t="s">
        <v>38</v>
      </c>
      <c r="D108" s="5">
        <v>1</v>
      </c>
      <c r="E108" s="5">
        <v>24.27</v>
      </c>
      <c r="F108" s="23">
        <f t="shared" si="1"/>
        <v>24.27</v>
      </c>
      <c r="G108" s="21">
        <f t="shared" si="0"/>
        <v>29.12</v>
      </c>
      <c r="H108" s="37">
        <f t="shared" si="3"/>
        <v>29.12</v>
      </c>
      <c r="J108" s="12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</row>
    <row r="109" spans="1:51" ht="28.5" x14ac:dyDescent="0.25">
      <c r="A109" s="24" t="s">
        <v>145</v>
      </c>
      <c r="B109" s="22" t="s">
        <v>8</v>
      </c>
      <c r="C109" s="47" t="s">
        <v>38</v>
      </c>
      <c r="D109" s="5">
        <v>2</v>
      </c>
      <c r="E109" s="5">
        <v>385.53</v>
      </c>
      <c r="F109" s="23">
        <f t="shared" si="1"/>
        <v>771.06</v>
      </c>
      <c r="G109" s="21">
        <f t="shared" si="0"/>
        <v>925.27</v>
      </c>
      <c r="H109" s="37">
        <f t="shared" si="3"/>
        <v>925.27</v>
      </c>
      <c r="J109" s="12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</row>
    <row r="110" spans="1:51" ht="28.5" x14ac:dyDescent="0.25">
      <c r="A110" s="24" t="s">
        <v>146</v>
      </c>
      <c r="B110" s="22" t="s">
        <v>8</v>
      </c>
      <c r="C110" s="47" t="s">
        <v>38</v>
      </c>
      <c r="D110" s="5">
        <v>1</v>
      </c>
      <c r="E110" s="5">
        <v>28.1</v>
      </c>
      <c r="F110" s="23">
        <f t="shared" si="1"/>
        <v>28.1</v>
      </c>
      <c r="G110" s="21">
        <f t="shared" si="0"/>
        <v>33.72</v>
      </c>
      <c r="H110" s="37">
        <f t="shared" si="3"/>
        <v>33.72</v>
      </c>
      <c r="J110" s="12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</row>
    <row r="111" spans="1:51" ht="28.5" x14ac:dyDescent="0.25">
      <c r="A111" s="24" t="s">
        <v>147</v>
      </c>
      <c r="B111" s="22" t="s">
        <v>8</v>
      </c>
      <c r="C111" s="47" t="s">
        <v>38</v>
      </c>
      <c r="D111" s="5">
        <v>2</v>
      </c>
      <c r="E111" s="5">
        <v>18.975999999999999</v>
      </c>
      <c r="F111" s="23">
        <f t="shared" si="1"/>
        <v>37.950000000000003</v>
      </c>
      <c r="G111" s="21">
        <f t="shared" si="0"/>
        <v>45.54</v>
      </c>
      <c r="H111" s="37">
        <f t="shared" si="3"/>
        <v>45.54</v>
      </c>
      <c r="J111" s="12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</row>
    <row r="112" spans="1:51" ht="28.5" x14ac:dyDescent="0.25">
      <c r="A112" s="24" t="s">
        <v>148</v>
      </c>
      <c r="B112" s="22" t="s">
        <v>8</v>
      </c>
      <c r="C112" s="47" t="s">
        <v>161</v>
      </c>
      <c r="D112" s="5">
        <v>87</v>
      </c>
      <c r="E112" s="5">
        <v>2.8050000000000002</v>
      </c>
      <c r="F112" s="23">
        <f t="shared" si="1"/>
        <v>244.04</v>
      </c>
      <c r="G112" s="21">
        <f t="shared" si="0"/>
        <v>292.85000000000002</v>
      </c>
      <c r="H112" s="37">
        <f t="shared" si="3"/>
        <v>292.85000000000002</v>
      </c>
      <c r="J112" s="12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</row>
    <row r="113" spans="1:51" ht="28.5" x14ac:dyDescent="0.25">
      <c r="A113" s="24" t="s">
        <v>149</v>
      </c>
      <c r="B113" s="22" t="s">
        <v>8</v>
      </c>
      <c r="C113" s="47" t="s">
        <v>38</v>
      </c>
      <c r="D113" s="5">
        <v>16</v>
      </c>
      <c r="E113" s="5">
        <v>10.035</v>
      </c>
      <c r="F113" s="23">
        <f t="shared" si="1"/>
        <v>160.56</v>
      </c>
      <c r="G113" s="21">
        <f t="shared" si="0"/>
        <v>192.67</v>
      </c>
      <c r="H113" s="37">
        <f t="shared" si="3"/>
        <v>192.67</v>
      </c>
      <c r="J113" s="12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</row>
    <row r="114" spans="1:51" ht="28.5" x14ac:dyDescent="0.25">
      <c r="A114" s="24" t="s">
        <v>150</v>
      </c>
      <c r="B114" s="22" t="s">
        <v>8</v>
      </c>
      <c r="C114" s="47" t="s">
        <v>54</v>
      </c>
      <c r="D114" s="5">
        <v>63</v>
      </c>
      <c r="E114" s="5">
        <v>8.2050000000000001</v>
      </c>
      <c r="F114" s="23">
        <f t="shared" si="1"/>
        <v>516.91999999999996</v>
      </c>
      <c r="G114" s="21">
        <f t="shared" si="0"/>
        <v>620.29999999999995</v>
      </c>
      <c r="H114" s="37">
        <f t="shared" si="3"/>
        <v>620.29999999999995</v>
      </c>
      <c r="J114" s="12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</row>
    <row r="115" spans="1:51" x14ac:dyDescent="0.25">
      <c r="A115" s="24" t="s">
        <v>151</v>
      </c>
      <c r="B115" s="22" t="s">
        <v>8</v>
      </c>
      <c r="C115" s="47" t="s">
        <v>161</v>
      </c>
      <c r="D115" s="5">
        <v>6</v>
      </c>
      <c r="E115" s="5">
        <v>18.975000000000001</v>
      </c>
      <c r="F115" s="23">
        <f t="shared" si="1"/>
        <v>113.85</v>
      </c>
      <c r="G115" s="21">
        <f t="shared" si="0"/>
        <v>136.62</v>
      </c>
      <c r="H115" s="37">
        <f t="shared" si="3"/>
        <v>136.62</v>
      </c>
      <c r="J115" s="12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</row>
    <row r="116" spans="1:51" x14ac:dyDescent="0.25">
      <c r="A116" s="24" t="s">
        <v>152</v>
      </c>
      <c r="B116" s="22" t="s">
        <v>8</v>
      </c>
      <c r="C116" s="47" t="s">
        <v>55</v>
      </c>
      <c r="D116" s="5">
        <v>1.3</v>
      </c>
      <c r="E116" s="5">
        <v>156</v>
      </c>
      <c r="F116" s="23">
        <f t="shared" si="1"/>
        <v>202.8</v>
      </c>
      <c r="G116" s="21">
        <f t="shared" si="0"/>
        <v>243.36</v>
      </c>
      <c r="H116" s="37">
        <f t="shared" si="3"/>
        <v>243.36</v>
      </c>
      <c r="J116" s="12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</row>
    <row r="117" spans="1:51" ht="28.5" x14ac:dyDescent="0.25">
      <c r="A117" s="24" t="s">
        <v>153</v>
      </c>
      <c r="B117" s="22" t="s">
        <v>8</v>
      </c>
      <c r="C117" s="47" t="s">
        <v>55</v>
      </c>
      <c r="D117" s="5">
        <v>1.3</v>
      </c>
      <c r="E117" s="5">
        <v>435</v>
      </c>
      <c r="F117" s="23">
        <f t="shared" si="1"/>
        <v>565.5</v>
      </c>
      <c r="G117" s="21">
        <f t="shared" si="0"/>
        <v>678.6</v>
      </c>
      <c r="H117" s="37">
        <f t="shared" si="3"/>
        <v>678.6</v>
      </c>
      <c r="J117" s="12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</row>
    <row r="118" spans="1:51" x14ac:dyDescent="0.25">
      <c r="A118" s="24" t="s">
        <v>154</v>
      </c>
      <c r="B118" s="22" t="s">
        <v>8</v>
      </c>
      <c r="C118" s="47" t="s">
        <v>38</v>
      </c>
      <c r="D118" s="5">
        <v>2</v>
      </c>
      <c r="E118" s="5">
        <v>150</v>
      </c>
      <c r="F118" s="23">
        <f t="shared" ref="F118:F150" si="8">ROUND(D118*E118,2)</f>
        <v>300</v>
      </c>
      <c r="G118" s="21">
        <f t="shared" ref="G118:G150" si="9">ROUND(F118*1.2,2)</f>
        <v>360</v>
      </c>
      <c r="H118" s="37">
        <f t="shared" si="3"/>
        <v>360</v>
      </c>
      <c r="J118" s="12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</row>
    <row r="119" spans="1:51" ht="28.5" x14ac:dyDescent="0.25">
      <c r="A119" s="24" t="s">
        <v>155</v>
      </c>
      <c r="B119" s="22" t="s">
        <v>8</v>
      </c>
      <c r="C119" s="47" t="s">
        <v>162</v>
      </c>
      <c r="D119" s="5">
        <v>24</v>
      </c>
      <c r="E119" s="5">
        <v>10.5</v>
      </c>
      <c r="F119" s="23">
        <f t="shared" si="8"/>
        <v>252</v>
      </c>
      <c r="G119" s="21">
        <f t="shared" si="9"/>
        <v>302.39999999999998</v>
      </c>
      <c r="H119" s="37">
        <f t="shared" si="3"/>
        <v>302.39999999999998</v>
      </c>
      <c r="J119" s="12"/>
      <c r="U119" s="38"/>
      <c r="V119" s="38"/>
      <c r="W119" s="38"/>
      <c r="X119" s="38"/>
      <c r="Y119" s="53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</row>
    <row r="120" spans="1:51" ht="28.5" x14ac:dyDescent="0.25">
      <c r="A120" s="24" t="s">
        <v>156</v>
      </c>
      <c r="B120" s="22" t="s">
        <v>8</v>
      </c>
      <c r="C120" s="47" t="s">
        <v>162</v>
      </c>
      <c r="D120" s="5">
        <v>24</v>
      </c>
      <c r="E120" s="5">
        <v>9</v>
      </c>
      <c r="F120" s="23">
        <f t="shared" si="8"/>
        <v>216</v>
      </c>
      <c r="G120" s="21">
        <f t="shared" si="9"/>
        <v>259.2</v>
      </c>
      <c r="H120" s="37">
        <f t="shared" si="3"/>
        <v>259.2</v>
      </c>
      <c r="J120" s="12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</row>
    <row r="121" spans="1:51" ht="28.5" x14ac:dyDescent="0.25">
      <c r="A121" s="24" t="s">
        <v>157</v>
      </c>
      <c r="B121" s="22" t="s">
        <v>8</v>
      </c>
      <c r="C121" s="47" t="s">
        <v>162</v>
      </c>
      <c r="D121" s="5">
        <v>36</v>
      </c>
      <c r="E121" s="5">
        <v>15</v>
      </c>
      <c r="F121" s="23">
        <f t="shared" si="8"/>
        <v>540</v>
      </c>
      <c r="G121" s="21">
        <f t="shared" si="9"/>
        <v>648</v>
      </c>
      <c r="H121" s="37">
        <f t="shared" si="3"/>
        <v>648</v>
      </c>
      <c r="J121" s="12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</row>
    <row r="122" spans="1:51" x14ac:dyDescent="0.25">
      <c r="A122" s="24" t="s">
        <v>158</v>
      </c>
      <c r="B122" s="22" t="s">
        <v>8</v>
      </c>
      <c r="C122" s="47" t="s">
        <v>162</v>
      </c>
      <c r="D122" s="5">
        <v>72</v>
      </c>
      <c r="E122" s="5">
        <v>4.5</v>
      </c>
      <c r="F122" s="23">
        <f t="shared" si="8"/>
        <v>324</v>
      </c>
      <c r="G122" s="21">
        <f t="shared" si="9"/>
        <v>388.8</v>
      </c>
      <c r="H122" s="37">
        <f t="shared" si="3"/>
        <v>388.8</v>
      </c>
      <c r="J122" s="12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</row>
    <row r="123" spans="1:51" ht="57" x14ac:dyDescent="0.25">
      <c r="A123" s="24" t="s">
        <v>159</v>
      </c>
      <c r="B123" s="22" t="s">
        <v>8</v>
      </c>
      <c r="C123" s="47" t="s">
        <v>51</v>
      </c>
      <c r="D123" s="5">
        <v>1</v>
      </c>
      <c r="E123" s="5">
        <v>486</v>
      </c>
      <c r="F123" s="23">
        <f t="shared" si="8"/>
        <v>486</v>
      </c>
      <c r="G123" s="21">
        <f t="shared" si="9"/>
        <v>583.20000000000005</v>
      </c>
      <c r="H123" s="37">
        <f t="shared" si="3"/>
        <v>583.20000000000005</v>
      </c>
      <c r="J123" s="12"/>
      <c r="U123" s="38"/>
      <c r="V123" s="38"/>
      <c r="W123" s="38"/>
      <c r="X123" s="38"/>
      <c r="Y123" s="38"/>
      <c r="Z123" s="54"/>
      <c r="AA123" s="54"/>
      <c r="AB123" s="54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</row>
    <row r="124" spans="1:51" x14ac:dyDescent="0.25">
      <c r="A124" s="48" t="s">
        <v>163</v>
      </c>
      <c r="B124" s="22"/>
      <c r="C124" s="47"/>
      <c r="D124" s="5"/>
      <c r="E124" s="5"/>
      <c r="F124" s="23"/>
      <c r="G124" s="21"/>
      <c r="H124" s="37"/>
      <c r="J124" s="1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</row>
    <row r="125" spans="1:51" ht="42.75" x14ac:dyDescent="0.25">
      <c r="A125" s="24" t="s">
        <v>164</v>
      </c>
      <c r="B125" s="22" t="s">
        <v>8</v>
      </c>
      <c r="C125" s="47" t="s">
        <v>54</v>
      </c>
      <c r="D125" s="5">
        <v>4.8</v>
      </c>
      <c r="E125" s="5">
        <v>93</v>
      </c>
      <c r="F125" s="23">
        <f t="shared" si="8"/>
        <v>446.4</v>
      </c>
      <c r="G125" s="21">
        <f t="shared" si="9"/>
        <v>535.67999999999995</v>
      </c>
      <c r="H125" s="37">
        <f t="shared" si="3"/>
        <v>535.67999999999995</v>
      </c>
      <c r="J125" s="1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</row>
    <row r="126" spans="1:51" ht="42.75" x14ac:dyDescent="0.25">
      <c r="A126" s="24" t="s">
        <v>165</v>
      </c>
      <c r="B126" s="22" t="s">
        <v>8</v>
      </c>
      <c r="C126" s="47" t="s">
        <v>54</v>
      </c>
      <c r="D126" s="5">
        <v>13.8</v>
      </c>
      <c r="E126" s="5">
        <v>52</v>
      </c>
      <c r="F126" s="23">
        <f t="shared" si="8"/>
        <v>717.6</v>
      </c>
      <c r="G126" s="21">
        <f t="shared" si="9"/>
        <v>861.12</v>
      </c>
      <c r="H126" s="37">
        <f t="shared" si="3"/>
        <v>861.12</v>
      </c>
      <c r="J126" s="1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</row>
    <row r="127" spans="1:51" ht="57" x14ac:dyDescent="0.25">
      <c r="A127" s="24" t="s">
        <v>166</v>
      </c>
      <c r="B127" s="22" t="s">
        <v>8</v>
      </c>
      <c r="C127" s="47" t="s">
        <v>54</v>
      </c>
      <c r="D127" s="5">
        <v>13.7</v>
      </c>
      <c r="E127" s="5">
        <v>40</v>
      </c>
      <c r="F127" s="23">
        <f t="shared" si="8"/>
        <v>548</v>
      </c>
      <c r="G127" s="21">
        <f t="shared" si="9"/>
        <v>657.6</v>
      </c>
      <c r="H127" s="37">
        <f t="shared" si="3"/>
        <v>657.6</v>
      </c>
      <c r="J127" s="1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</row>
    <row r="128" spans="1:51" ht="28.5" x14ac:dyDescent="0.25">
      <c r="A128" s="24" t="s">
        <v>167</v>
      </c>
      <c r="B128" s="22" t="s">
        <v>8</v>
      </c>
      <c r="C128" s="47" t="s">
        <v>56</v>
      </c>
      <c r="D128" s="5">
        <v>0.9</v>
      </c>
      <c r="E128" s="5">
        <v>200</v>
      </c>
      <c r="F128" s="23">
        <f t="shared" si="8"/>
        <v>180</v>
      </c>
      <c r="G128" s="21">
        <f t="shared" si="9"/>
        <v>216</v>
      </c>
      <c r="H128" s="37">
        <f t="shared" si="3"/>
        <v>216</v>
      </c>
      <c r="J128" s="1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</row>
    <row r="129" spans="1:51" ht="28.5" x14ac:dyDescent="0.25">
      <c r="A129" s="24" t="s">
        <v>168</v>
      </c>
      <c r="B129" s="22" t="s">
        <v>8</v>
      </c>
      <c r="C129" s="47" t="s">
        <v>56</v>
      </c>
      <c r="D129" s="5">
        <v>4.5</v>
      </c>
      <c r="E129" s="5">
        <v>160</v>
      </c>
      <c r="F129" s="23">
        <f t="shared" si="8"/>
        <v>720</v>
      </c>
      <c r="G129" s="21">
        <f t="shared" si="9"/>
        <v>864</v>
      </c>
      <c r="H129" s="37">
        <f t="shared" si="3"/>
        <v>864</v>
      </c>
      <c r="J129" s="1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</row>
    <row r="130" spans="1:51" ht="28.5" x14ac:dyDescent="0.25">
      <c r="A130" s="24" t="s">
        <v>169</v>
      </c>
      <c r="B130" s="22" t="s">
        <v>8</v>
      </c>
      <c r="C130" s="47" t="s">
        <v>54</v>
      </c>
      <c r="D130" s="5">
        <v>0.85</v>
      </c>
      <c r="E130" s="5">
        <v>15</v>
      </c>
      <c r="F130" s="23">
        <f t="shared" si="8"/>
        <v>12.75</v>
      </c>
      <c r="G130" s="21">
        <f t="shared" si="9"/>
        <v>15.3</v>
      </c>
      <c r="H130" s="37">
        <f t="shared" si="3"/>
        <v>15.3</v>
      </c>
      <c r="J130" s="1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</row>
    <row r="131" spans="1:51" ht="28.5" x14ac:dyDescent="0.25">
      <c r="A131" s="24" t="s">
        <v>170</v>
      </c>
      <c r="B131" s="22" t="s">
        <v>8</v>
      </c>
      <c r="C131" s="47" t="s">
        <v>56</v>
      </c>
      <c r="D131" s="5">
        <v>27.8</v>
      </c>
      <c r="E131" s="5">
        <v>105</v>
      </c>
      <c r="F131" s="23">
        <f t="shared" si="8"/>
        <v>2919</v>
      </c>
      <c r="G131" s="21">
        <f t="shared" si="9"/>
        <v>3502.8</v>
      </c>
      <c r="H131" s="37">
        <f t="shared" si="3"/>
        <v>3502.8</v>
      </c>
      <c r="J131" s="1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</row>
    <row r="132" spans="1:51" ht="42.75" x14ac:dyDescent="0.25">
      <c r="A132" s="24" t="s">
        <v>171</v>
      </c>
      <c r="B132" s="22" t="s">
        <v>8</v>
      </c>
      <c r="C132" s="47" t="s">
        <v>53</v>
      </c>
      <c r="D132" s="5">
        <v>1</v>
      </c>
      <c r="E132" s="5">
        <v>150</v>
      </c>
      <c r="F132" s="23">
        <f t="shared" si="8"/>
        <v>150</v>
      </c>
      <c r="G132" s="21">
        <f t="shared" si="9"/>
        <v>180</v>
      </c>
      <c r="H132" s="37">
        <f t="shared" si="3"/>
        <v>180</v>
      </c>
      <c r="J132" s="1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</row>
    <row r="133" spans="1:51" ht="28.5" x14ac:dyDescent="0.25">
      <c r="A133" s="24" t="s">
        <v>172</v>
      </c>
      <c r="B133" s="22" t="s">
        <v>8</v>
      </c>
      <c r="C133" s="47" t="s">
        <v>54</v>
      </c>
      <c r="D133" s="5">
        <v>117</v>
      </c>
      <c r="E133" s="5">
        <v>15</v>
      </c>
      <c r="F133" s="23">
        <f t="shared" si="8"/>
        <v>1755</v>
      </c>
      <c r="G133" s="21">
        <f t="shared" si="9"/>
        <v>2106</v>
      </c>
      <c r="H133" s="37">
        <f t="shared" si="3"/>
        <v>2106</v>
      </c>
      <c r="J133" s="1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</row>
    <row r="134" spans="1:51" ht="42.75" x14ac:dyDescent="0.25">
      <c r="A134" s="24" t="s">
        <v>173</v>
      </c>
      <c r="B134" s="22" t="s">
        <v>8</v>
      </c>
      <c r="C134" s="47" t="s">
        <v>53</v>
      </c>
      <c r="D134" s="5">
        <v>1</v>
      </c>
      <c r="E134" s="5">
        <v>700</v>
      </c>
      <c r="F134" s="23">
        <f t="shared" si="8"/>
        <v>700</v>
      </c>
      <c r="G134" s="21">
        <f t="shared" si="9"/>
        <v>840</v>
      </c>
      <c r="H134" s="37">
        <f t="shared" si="3"/>
        <v>840</v>
      </c>
      <c r="J134" s="1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</row>
    <row r="135" spans="1:51" ht="42.75" x14ac:dyDescent="0.25">
      <c r="A135" s="24" t="s">
        <v>174</v>
      </c>
      <c r="B135" s="22" t="s">
        <v>8</v>
      </c>
      <c r="C135" s="47" t="s">
        <v>53</v>
      </c>
      <c r="D135" s="5">
        <v>2</v>
      </c>
      <c r="E135" s="5">
        <v>800</v>
      </c>
      <c r="F135" s="23">
        <f t="shared" si="8"/>
        <v>1600</v>
      </c>
      <c r="G135" s="21">
        <f t="shared" si="9"/>
        <v>1920</v>
      </c>
      <c r="H135" s="37">
        <f t="shared" si="3"/>
        <v>1920</v>
      </c>
      <c r="J135" s="1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</row>
    <row r="136" spans="1:51" ht="42.75" x14ac:dyDescent="0.25">
      <c r="A136" s="24" t="s">
        <v>175</v>
      </c>
      <c r="B136" s="22" t="s">
        <v>8</v>
      </c>
      <c r="C136" s="47" t="s">
        <v>53</v>
      </c>
      <c r="D136" s="5">
        <v>1</v>
      </c>
      <c r="E136" s="5">
        <v>1100</v>
      </c>
      <c r="F136" s="23">
        <f t="shared" si="8"/>
        <v>1100</v>
      </c>
      <c r="G136" s="21">
        <f t="shared" si="9"/>
        <v>1320</v>
      </c>
      <c r="H136" s="37">
        <f t="shared" si="3"/>
        <v>1320</v>
      </c>
      <c r="J136" s="1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</row>
    <row r="137" spans="1:51" ht="42.75" x14ac:dyDescent="0.25">
      <c r="A137" s="24" t="s">
        <v>176</v>
      </c>
      <c r="B137" s="22" t="s">
        <v>8</v>
      </c>
      <c r="C137" s="47" t="s">
        <v>53</v>
      </c>
      <c r="D137" s="5">
        <v>1</v>
      </c>
      <c r="E137" s="5">
        <v>1400</v>
      </c>
      <c r="F137" s="23">
        <f t="shared" si="8"/>
        <v>1400</v>
      </c>
      <c r="G137" s="21">
        <f t="shared" si="9"/>
        <v>1680</v>
      </c>
      <c r="H137" s="37">
        <f t="shared" si="3"/>
        <v>1680</v>
      </c>
      <c r="J137" s="1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</row>
    <row r="138" spans="1:51" ht="42.75" x14ac:dyDescent="0.25">
      <c r="A138" s="24" t="s">
        <v>177</v>
      </c>
      <c r="B138" s="22" t="s">
        <v>8</v>
      </c>
      <c r="C138" s="47" t="s">
        <v>53</v>
      </c>
      <c r="D138" s="5">
        <v>6</v>
      </c>
      <c r="E138" s="5">
        <v>700</v>
      </c>
      <c r="F138" s="23">
        <f t="shared" si="8"/>
        <v>4200</v>
      </c>
      <c r="G138" s="21">
        <f t="shared" si="9"/>
        <v>5040</v>
      </c>
      <c r="H138" s="37">
        <f t="shared" si="3"/>
        <v>5040</v>
      </c>
      <c r="J138" s="1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</row>
    <row r="139" spans="1:51" ht="42.75" x14ac:dyDescent="0.25">
      <c r="A139" s="24" t="s">
        <v>178</v>
      </c>
      <c r="B139" s="22" t="s">
        <v>8</v>
      </c>
      <c r="C139" s="47" t="s">
        <v>53</v>
      </c>
      <c r="D139" s="5">
        <v>1</v>
      </c>
      <c r="E139" s="5">
        <v>930</v>
      </c>
      <c r="F139" s="23">
        <f t="shared" si="8"/>
        <v>930</v>
      </c>
      <c r="G139" s="21">
        <f t="shared" si="9"/>
        <v>1116</v>
      </c>
      <c r="H139" s="37">
        <f t="shared" si="3"/>
        <v>1116</v>
      </c>
      <c r="J139" s="1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</row>
    <row r="140" spans="1:51" ht="42.75" x14ac:dyDescent="0.25">
      <c r="A140" s="24" t="s">
        <v>179</v>
      </c>
      <c r="B140" s="22" t="s">
        <v>8</v>
      </c>
      <c r="C140" s="47" t="s">
        <v>53</v>
      </c>
      <c r="D140" s="5">
        <v>1</v>
      </c>
      <c r="E140" s="5">
        <v>1100</v>
      </c>
      <c r="F140" s="23">
        <f t="shared" si="8"/>
        <v>1100</v>
      </c>
      <c r="G140" s="21">
        <f t="shared" si="9"/>
        <v>1320</v>
      </c>
      <c r="H140" s="37">
        <f t="shared" si="3"/>
        <v>1320</v>
      </c>
      <c r="J140" s="1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</row>
    <row r="141" spans="1:51" ht="85.5" x14ac:dyDescent="0.25">
      <c r="A141" s="24" t="s">
        <v>180</v>
      </c>
      <c r="B141" s="22" t="s">
        <v>8</v>
      </c>
      <c r="C141" s="47" t="s">
        <v>53</v>
      </c>
      <c r="D141" s="5">
        <v>2</v>
      </c>
      <c r="E141" s="5">
        <v>230</v>
      </c>
      <c r="F141" s="23">
        <f t="shared" si="8"/>
        <v>460</v>
      </c>
      <c r="G141" s="21">
        <f t="shared" si="9"/>
        <v>552</v>
      </c>
      <c r="H141" s="37">
        <f t="shared" si="3"/>
        <v>552</v>
      </c>
      <c r="J141" s="1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</row>
    <row r="142" spans="1:51" ht="85.5" x14ac:dyDescent="0.25">
      <c r="A142" s="24" t="s">
        <v>181</v>
      </c>
      <c r="B142" s="22" t="s">
        <v>8</v>
      </c>
      <c r="C142" s="47" t="s">
        <v>53</v>
      </c>
      <c r="D142" s="5">
        <v>6</v>
      </c>
      <c r="E142" s="5">
        <v>250</v>
      </c>
      <c r="F142" s="23">
        <f t="shared" si="8"/>
        <v>1500</v>
      </c>
      <c r="G142" s="21">
        <f t="shared" si="9"/>
        <v>1800</v>
      </c>
      <c r="H142" s="37">
        <f t="shared" si="3"/>
        <v>1800</v>
      </c>
      <c r="J142" s="1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</row>
    <row r="143" spans="1:51" ht="42.75" x14ac:dyDescent="0.25">
      <c r="A143" s="24" t="s">
        <v>291</v>
      </c>
      <c r="B143" s="22" t="s">
        <v>8</v>
      </c>
      <c r="C143" s="47" t="s">
        <v>50</v>
      </c>
      <c r="D143" s="5">
        <v>80</v>
      </c>
      <c r="E143" s="5">
        <v>2</v>
      </c>
      <c r="F143" s="23">
        <f t="shared" si="8"/>
        <v>160</v>
      </c>
      <c r="G143" s="21">
        <f t="shared" si="9"/>
        <v>192</v>
      </c>
      <c r="H143" s="37">
        <f t="shared" si="3"/>
        <v>192</v>
      </c>
      <c r="J143" s="1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</row>
    <row r="144" spans="1:51" ht="28.5" x14ac:dyDescent="0.25">
      <c r="A144" s="24" t="s">
        <v>182</v>
      </c>
      <c r="B144" s="22" t="s">
        <v>8</v>
      </c>
      <c r="C144" s="47" t="s">
        <v>53</v>
      </c>
      <c r="D144" s="5">
        <v>8</v>
      </c>
      <c r="E144" s="5">
        <v>8</v>
      </c>
      <c r="F144" s="23">
        <f t="shared" si="8"/>
        <v>64</v>
      </c>
      <c r="G144" s="21">
        <f t="shared" si="9"/>
        <v>76.8</v>
      </c>
      <c r="H144" s="37">
        <f t="shared" ref="H144:H207" si="10">G144</f>
        <v>76.8</v>
      </c>
      <c r="J144" s="1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</row>
    <row r="145" spans="1:51" ht="71.25" x14ac:dyDescent="0.25">
      <c r="A145" s="24" t="s">
        <v>183</v>
      </c>
      <c r="B145" s="22" t="s">
        <v>8</v>
      </c>
      <c r="C145" s="47" t="s">
        <v>53</v>
      </c>
      <c r="D145" s="5">
        <v>8</v>
      </c>
      <c r="E145" s="5">
        <v>25</v>
      </c>
      <c r="F145" s="23">
        <f t="shared" si="8"/>
        <v>200</v>
      </c>
      <c r="G145" s="21">
        <f t="shared" si="9"/>
        <v>240</v>
      </c>
      <c r="H145" s="37">
        <f t="shared" si="10"/>
        <v>240</v>
      </c>
      <c r="J145" s="1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</row>
    <row r="146" spans="1:51" ht="42.75" x14ac:dyDescent="0.25">
      <c r="A146" s="24" t="s">
        <v>184</v>
      </c>
      <c r="B146" s="22" t="s">
        <v>8</v>
      </c>
      <c r="C146" s="47" t="s">
        <v>50</v>
      </c>
      <c r="D146" s="5">
        <v>9.6</v>
      </c>
      <c r="E146" s="5">
        <v>20</v>
      </c>
      <c r="F146" s="23">
        <f t="shared" si="8"/>
        <v>192</v>
      </c>
      <c r="G146" s="21">
        <f t="shared" si="9"/>
        <v>230.4</v>
      </c>
      <c r="H146" s="37">
        <f t="shared" si="10"/>
        <v>230.4</v>
      </c>
      <c r="J146" s="1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</row>
    <row r="147" spans="1:51" ht="42.75" x14ac:dyDescent="0.25">
      <c r="A147" s="24" t="s">
        <v>185</v>
      </c>
      <c r="B147" s="22" t="s">
        <v>8</v>
      </c>
      <c r="C147" s="47" t="s">
        <v>38</v>
      </c>
      <c r="D147" s="5">
        <v>8</v>
      </c>
      <c r="E147" s="5">
        <v>25</v>
      </c>
      <c r="F147" s="23">
        <f t="shared" si="8"/>
        <v>200</v>
      </c>
      <c r="G147" s="21">
        <f t="shared" si="9"/>
        <v>240</v>
      </c>
      <c r="H147" s="37">
        <f t="shared" si="10"/>
        <v>240</v>
      </c>
      <c r="J147" s="1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</row>
    <row r="148" spans="1:51" ht="42.75" x14ac:dyDescent="0.25">
      <c r="A148" s="24" t="s">
        <v>186</v>
      </c>
      <c r="B148" s="22" t="s">
        <v>8</v>
      </c>
      <c r="C148" s="47" t="s">
        <v>54</v>
      </c>
      <c r="D148" s="5">
        <v>46</v>
      </c>
      <c r="E148" s="5">
        <v>80</v>
      </c>
      <c r="F148" s="23">
        <f t="shared" si="8"/>
        <v>3680</v>
      </c>
      <c r="G148" s="21">
        <f t="shared" si="9"/>
        <v>4416</v>
      </c>
      <c r="H148" s="37">
        <f t="shared" si="10"/>
        <v>4416</v>
      </c>
      <c r="J148" s="1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</row>
    <row r="149" spans="1:51" ht="42.75" x14ac:dyDescent="0.25">
      <c r="A149" s="24" t="s">
        <v>187</v>
      </c>
      <c r="B149" s="22" t="s">
        <v>8</v>
      </c>
      <c r="C149" s="47" t="s">
        <v>38</v>
      </c>
      <c r="D149" s="5">
        <v>1</v>
      </c>
      <c r="E149" s="5">
        <v>2350</v>
      </c>
      <c r="F149" s="23">
        <f t="shared" si="8"/>
        <v>2350</v>
      </c>
      <c r="G149" s="21">
        <f t="shared" si="9"/>
        <v>2820</v>
      </c>
      <c r="H149" s="37">
        <f t="shared" si="10"/>
        <v>2820</v>
      </c>
      <c r="J149" s="1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</row>
    <row r="150" spans="1:51" ht="28.5" x14ac:dyDescent="0.25">
      <c r="A150" s="24" t="s">
        <v>188</v>
      </c>
      <c r="B150" s="22" t="s">
        <v>8</v>
      </c>
      <c r="C150" s="47" t="s">
        <v>54</v>
      </c>
      <c r="D150" s="5">
        <v>171.5</v>
      </c>
      <c r="E150" s="5">
        <v>3.5</v>
      </c>
      <c r="F150" s="23">
        <f t="shared" si="8"/>
        <v>600.25</v>
      </c>
      <c r="G150" s="21">
        <f t="shared" si="9"/>
        <v>720.3</v>
      </c>
      <c r="H150" s="37">
        <f t="shared" si="10"/>
        <v>720.3</v>
      </c>
      <c r="J150" s="12"/>
      <c r="U150" s="38"/>
      <c r="V150" s="38"/>
      <c r="W150" s="38"/>
      <c r="X150" s="38"/>
      <c r="Y150" s="38"/>
      <c r="Z150" s="54"/>
      <c r="AA150" s="54"/>
      <c r="AB150" s="54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</row>
    <row r="151" spans="1:51" ht="45" x14ac:dyDescent="0.25">
      <c r="A151" s="48" t="s">
        <v>189</v>
      </c>
      <c r="B151" s="22"/>
      <c r="C151" s="47"/>
      <c r="D151" s="5"/>
      <c r="E151" s="5"/>
      <c r="F151" s="23"/>
      <c r="G151" s="21"/>
      <c r="H151" s="37"/>
      <c r="J151" s="1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</row>
    <row r="152" spans="1:51" ht="28.5" x14ac:dyDescent="0.25">
      <c r="A152" s="24" t="s">
        <v>190</v>
      </c>
      <c r="B152" s="22" t="s">
        <v>8</v>
      </c>
      <c r="C152" s="47" t="s">
        <v>38</v>
      </c>
      <c r="D152" s="5">
        <v>1</v>
      </c>
      <c r="E152" s="5">
        <v>71.42</v>
      </c>
      <c r="F152" s="23">
        <f t="shared" ref="F152:F159" si="11">ROUND(D152*E152,2)</f>
        <v>71.42</v>
      </c>
      <c r="G152" s="21">
        <f t="shared" ref="G152:G159" si="12">ROUND(F152*1.2,2)</f>
        <v>85.7</v>
      </c>
      <c r="H152" s="37">
        <f t="shared" si="10"/>
        <v>85.7</v>
      </c>
      <c r="J152" s="1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</row>
    <row r="153" spans="1:51" ht="28.5" x14ac:dyDescent="0.25">
      <c r="A153" s="24" t="s">
        <v>191</v>
      </c>
      <c r="B153" s="22" t="s">
        <v>8</v>
      </c>
      <c r="C153" s="47" t="s">
        <v>38</v>
      </c>
      <c r="D153" s="5">
        <v>2</v>
      </c>
      <c r="E153" s="5">
        <v>104.59</v>
      </c>
      <c r="F153" s="23">
        <f t="shared" si="11"/>
        <v>209.18</v>
      </c>
      <c r="G153" s="21">
        <f t="shared" si="12"/>
        <v>251.02</v>
      </c>
      <c r="H153" s="37">
        <f t="shared" si="10"/>
        <v>251.02</v>
      </c>
      <c r="J153" s="1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</row>
    <row r="154" spans="1:51" ht="28.5" x14ac:dyDescent="0.25">
      <c r="A154" s="24" t="s">
        <v>192</v>
      </c>
      <c r="B154" s="22" t="s">
        <v>8</v>
      </c>
      <c r="C154" s="47" t="s">
        <v>38</v>
      </c>
      <c r="D154" s="5">
        <v>1</v>
      </c>
      <c r="E154" s="5">
        <v>71.319999999999993</v>
      </c>
      <c r="F154" s="23">
        <f t="shared" si="11"/>
        <v>71.319999999999993</v>
      </c>
      <c r="G154" s="21">
        <f t="shared" si="12"/>
        <v>85.58</v>
      </c>
      <c r="H154" s="37">
        <f t="shared" si="10"/>
        <v>85.58</v>
      </c>
      <c r="J154" s="1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</row>
    <row r="155" spans="1:51" ht="28.5" x14ac:dyDescent="0.25">
      <c r="A155" s="24" t="s">
        <v>193</v>
      </c>
      <c r="B155" s="22" t="s">
        <v>8</v>
      </c>
      <c r="C155" s="47" t="s">
        <v>38</v>
      </c>
      <c r="D155" s="5">
        <v>1</v>
      </c>
      <c r="E155" s="5">
        <v>96.9</v>
      </c>
      <c r="F155" s="23">
        <f t="shared" si="11"/>
        <v>96.9</v>
      </c>
      <c r="G155" s="21">
        <f t="shared" si="12"/>
        <v>116.28</v>
      </c>
      <c r="H155" s="37">
        <f t="shared" si="10"/>
        <v>116.28</v>
      </c>
      <c r="J155" s="1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</row>
    <row r="156" spans="1:51" x14ac:dyDescent="0.25">
      <c r="A156" s="24" t="s">
        <v>194</v>
      </c>
      <c r="B156" s="22" t="s">
        <v>8</v>
      </c>
      <c r="C156" s="47" t="s">
        <v>38</v>
      </c>
      <c r="D156" s="5">
        <v>1</v>
      </c>
      <c r="E156" s="5">
        <v>72.63</v>
      </c>
      <c r="F156" s="23">
        <f t="shared" si="11"/>
        <v>72.63</v>
      </c>
      <c r="G156" s="21">
        <f t="shared" si="12"/>
        <v>87.16</v>
      </c>
      <c r="H156" s="37">
        <f t="shared" si="10"/>
        <v>87.16</v>
      </c>
      <c r="J156" s="1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</row>
    <row r="157" spans="1:51" ht="28.5" x14ac:dyDescent="0.25">
      <c r="A157" s="24" t="s">
        <v>195</v>
      </c>
      <c r="B157" s="22" t="s">
        <v>8</v>
      </c>
      <c r="C157" s="47" t="s">
        <v>38</v>
      </c>
      <c r="D157" s="5">
        <v>1</v>
      </c>
      <c r="E157" s="5">
        <v>63.98</v>
      </c>
      <c r="F157" s="23">
        <f t="shared" si="11"/>
        <v>63.98</v>
      </c>
      <c r="G157" s="21">
        <f t="shared" si="12"/>
        <v>76.78</v>
      </c>
      <c r="H157" s="37">
        <f t="shared" si="10"/>
        <v>76.78</v>
      </c>
      <c r="J157" s="1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</row>
    <row r="158" spans="1:51" x14ac:dyDescent="0.25">
      <c r="A158" s="48" t="s">
        <v>196</v>
      </c>
      <c r="B158" s="22"/>
      <c r="C158" s="47"/>
      <c r="D158" s="5"/>
      <c r="E158" s="5"/>
      <c r="F158" s="23"/>
      <c r="G158" s="21"/>
      <c r="H158" s="37">
        <f t="shared" si="10"/>
        <v>0</v>
      </c>
      <c r="J158" s="1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</row>
    <row r="159" spans="1:51" ht="28.5" x14ac:dyDescent="0.25">
      <c r="A159" s="24" t="s">
        <v>197</v>
      </c>
      <c r="B159" s="22" t="s">
        <v>8</v>
      </c>
      <c r="C159" s="47" t="s">
        <v>38</v>
      </c>
      <c r="D159" s="5">
        <v>1</v>
      </c>
      <c r="E159" s="5">
        <v>312.64999999999998</v>
      </c>
      <c r="F159" s="23">
        <f t="shared" si="11"/>
        <v>312.64999999999998</v>
      </c>
      <c r="G159" s="21">
        <f t="shared" si="12"/>
        <v>375.18</v>
      </c>
      <c r="H159" s="37">
        <f t="shared" si="10"/>
        <v>375.18</v>
      </c>
      <c r="J159" s="1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</row>
    <row r="160" spans="1:51" ht="28.5" x14ac:dyDescent="0.25">
      <c r="A160" s="24" t="s">
        <v>198</v>
      </c>
      <c r="B160" s="22" t="s">
        <v>8</v>
      </c>
      <c r="C160" s="47" t="s">
        <v>38</v>
      </c>
      <c r="D160" s="5">
        <v>1</v>
      </c>
      <c r="E160" s="5">
        <v>28.69</v>
      </c>
      <c r="F160" s="23">
        <f t="shared" ref="F160:F222" si="13">ROUND(D160*E160,2)</f>
        <v>28.69</v>
      </c>
      <c r="G160" s="21">
        <f t="shared" ref="G160:G223" si="14">ROUND(F160*1.2,2)</f>
        <v>34.43</v>
      </c>
      <c r="H160" s="37">
        <f t="shared" si="10"/>
        <v>34.43</v>
      </c>
      <c r="J160" s="1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</row>
    <row r="161" spans="1:51" x14ac:dyDescent="0.25">
      <c r="A161" s="24" t="s">
        <v>199</v>
      </c>
      <c r="B161" s="22" t="s">
        <v>8</v>
      </c>
      <c r="C161" s="47" t="s">
        <v>38</v>
      </c>
      <c r="D161" s="5">
        <v>1</v>
      </c>
      <c r="E161" s="5">
        <v>16.98</v>
      </c>
      <c r="F161" s="23">
        <f t="shared" si="13"/>
        <v>16.98</v>
      </c>
      <c r="G161" s="21">
        <f t="shared" si="14"/>
        <v>20.38</v>
      </c>
      <c r="H161" s="37">
        <f t="shared" si="10"/>
        <v>20.38</v>
      </c>
      <c r="J161" s="1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</row>
    <row r="162" spans="1:51" ht="28.5" x14ac:dyDescent="0.25">
      <c r="A162" s="24" t="s">
        <v>200</v>
      </c>
      <c r="B162" s="22" t="s">
        <v>8</v>
      </c>
      <c r="C162" s="47" t="s">
        <v>38</v>
      </c>
      <c r="D162" s="5">
        <v>1</v>
      </c>
      <c r="E162" s="5">
        <v>17.95</v>
      </c>
      <c r="F162" s="23">
        <f t="shared" si="13"/>
        <v>17.95</v>
      </c>
      <c r="G162" s="21">
        <f t="shared" si="14"/>
        <v>21.54</v>
      </c>
      <c r="H162" s="37">
        <f t="shared" si="10"/>
        <v>21.54</v>
      </c>
      <c r="J162" s="1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</row>
    <row r="163" spans="1:51" ht="28.5" x14ac:dyDescent="0.25">
      <c r="A163" s="24" t="s">
        <v>201</v>
      </c>
      <c r="B163" s="22" t="s">
        <v>8</v>
      </c>
      <c r="C163" s="47" t="s">
        <v>38</v>
      </c>
      <c r="D163" s="5">
        <v>8</v>
      </c>
      <c r="E163" s="5">
        <v>14.65</v>
      </c>
      <c r="F163" s="23">
        <f t="shared" si="13"/>
        <v>117.2</v>
      </c>
      <c r="G163" s="21">
        <f t="shared" si="14"/>
        <v>140.63999999999999</v>
      </c>
      <c r="H163" s="37">
        <f t="shared" si="10"/>
        <v>140.63999999999999</v>
      </c>
      <c r="J163" s="1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</row>
    <row r="164" spans="1:51" ht="28.5" x14ac:dyDescent="0.25">
      <c r="A164" s="24" t="s">
        <v>202</v>
      </c>
      <c r="B164" s="22" t="s">
        <v>8</v>
      </c>
      <c r="C164" s="47" t="s">
        <v>38</v>
      </c>
      <c r="D164" s="5">
        <v>1</v>
      </c>
      <c r="E164" s="5">
        <v>128.36000000000001</v>
      </c>
      <c r="F164" s="23">
        <f t="shared" si="13"/>
        <v>128.36000000000001</v>
      </c>
      <c r="G164" s="21">
        <f t="shared" si="14"/>
        <v>154.03</v>
      </c>
      <c r="H164" s="37">
        <f t="shared" si="10"/>
        <v>154.03</v>
      </c>
      <c r="J164" s="1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</row>
    <row r="165" spans="1:51" x14ac:dyDescent="0.25">
      <c r="A165" s="24" t="s">
        <v>203</v>
      </c>
      <c r="B165" s="22" t="s">
        <v>8</v>
      </c>
      <c r="C165" s="47" t="s">
        <v>38</v>
      </c>
      <c r="D165" s="5">
        <v>1</v>
      </c>
      <c r="E165" s="5">
        <v>54.63</v>
      </c>
      <c r="F165" s="23">
        <f t="shared" si="13"/>
        <v>54.63</v>
      </c>
      <c r="G165" s="21">
        <f t="shared" si="14"/>
        <v>65.56</v>
      </c>
      <c r="H165" s="37">
        <f t="shared" si="10"/>
        <v>65.56</v>
      </c>
      <c r="J165" s="1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</row>
    <row r="166" spans="1:51" x14ac:dyDescent="0.25">
      <c r="A166" s="24" t="s">
        <v>204</v>
      </c>
      <c r="B166" s="22" t="s">
        <v>8</v>
      </c>
      <c r="C166" s="47" t="s">
        <v>38</v>
      </c>
      <c r="D166" s="5">
        <v>1</v>
      </c>
      <c r="E166" s="5">
        <v>16.98</v>
      </c>
      <c r="F166" s="23">
        <f t="shared" si="13"/>
        <v>16.98</v>
      </c>
      <c r="G166" s="21">
        <f t="shared" si="14"/>
        <v>20.38</v>
      </c>
      <c r="H166" s="37">
        <f t="shared" si="10"/>
        <v>20.38</v>
      </c>
      <c r="J166" s="1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</row>
    <row r="167" spans="1:51" ht="28.5" x14ac:dyDescent="0.25">
      <c r="A167" s="24" t="s">
        <v>205</v>
      </c>
      <c r="B167" s="22" t="s">
        <v>8</v>
      </c>
      <c r="C167" s="47" t="s">
        <v>38</v>
      </c>
      <c r="D167" s="5">
        <v>2</v>
      </c>
      <c r="E167" s="5">
        <v>16.98</v>
      </c>
      <c r="F167" s="23">
        <f t="shared" si="13"/>
        <v>33.96</v>
      </c>
      <c r="G167" s="21">
        <f t="shared" si="14"/>
        <v>40.75</v>
      </c>
      <c r="H167" s="37">
        <f t="shared" si="10"/>
        <v>40.75</v>
      </c>
      <c r="J167" s="1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</row>
    <row r="168" spans="1:51" x14ac:dyDescent="0.25">
      <c r="A168" s="24" t="s">
        <v>206</v>
      </c>
      <c r="B168" s="22" t="s">
        <v>8</v>
      </c>
      <c r="C168" s="47" t="s">
        <v>38</v>
      </c>
      <c r="D168" s="5">
        <v>2</v>
      </c>
      <c r="E168" s="5">
        <v>21.63</v>
      </c>
      <c r="F168" s="23">
        <f t="shared" si="13"/>
        <v>43.26</v>
      </c>
      <c r="G168" s="21">
        <f t="shared" si="14"/>
        <v>51.91</v>
      </c>
      <c r="H168" s="37">
        <f t="shared" si="10"/>
        <v>51.91</v>
      </c>
      <c r="J168" s="1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</row>
    <row r="169" spans="1:51" ht="28.5" x14ac:dyDescent="0.25">
      <c r="A169" s="24" t="s">
        <v>207</v>
      </c>
      <c r="B169" s="22" t="s">
        <v>8</v>
      </c>
      <c r="C169" s="47" t="s">
        <v>38</v>
      </c>
      <c r="D169" s="5">
        <v>1</v>
      </c>
      <c r="E169" s="5">
        <v>8.9600000000000009</v>
      </c>
      <c r="F169" s="23">
        <f t="shared" si="13"/>
        <v>8.9600000000000009</v>
      </c>
      <c r="G169" s="21">
        <f t="shared" si="14"/>
        <v>10.75</v>
      </c>
      <c r="H169" s="37">
        <f t="shared" si="10"/>
        <v>10.75</v>
      </c>
      <c r="J169" s="1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</row>
    <row r="170" spans="1:51" ht="28.5" x14ac:dyDescent="0.25">
      <c r="A170" s="24" t="s">
        <v>208</v>
      </c>
      <c r="B170" s="22" t="s">
        <v>8</v>
      </c>
      <c r="C170" s="47" t="s">
        <v>38</v>
      </c>
      <c r="D170" s="5">
        <v>1</v>
      </c>
      <c r="E170" s="5">
        <v>6.95</v>
      </c>
      <c r="F170" s="23">
        <f t="shared" si="13"/>
        <v>6.95</v>
      </c>
      <c r="G170" s="21">
        <f t="shared" si="14"/>
        <v>8.34</v>
      </c>
      <c r="H170" s="37">
        <f t="shared" si="10"/>
        <v>8.34</v>
      </c>
      <c r="J170" s="1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</row>
    <row r="171" spans="1:51" ht="28.5" x14ac:dyDescent="0.25">
      <c r="A171" s="24" t="s">
        <v>209</v>
      </c>
      <c r="B171" s="22" t="s">
        <v>8</v>
      </c>
      <c r="C171" s="47" t="s">
        <v>38</v>
      </c>
      <c r="D171" s="5">
        <v>1</v>
      </c>
      <c r="E171" s="5">
        <v>38.622999999999998</v>
      </c>
      <c r="F171" s="23">
        <f t="shared" si="13"/>
        <v>38.619999999999997</v>
      </c>
      <c r="G171" s="21">
        <f t="shared" si="14"/>
        <v>46.34</v>
      </c>
      <c r="H171" s="37">
        <f t="shared" si="10"/>
        <v>46.34</v>
      </c>
      <c r="J171" s="1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</row>
    <row r="172" spans="1:51" ht="28.5" x14ac:dyDescent="0.25">
      <c r="A172" s="24" t="s">
        <v>210</v>
      </c>
      <c r="B172" s="22" t="s">
        <v>8</v>
      </c>
      <c r="C172" s="47" t="s">
        <v>38</v>
      </c>
      <c r="D172" s="5">
        <v>3</v>
      </c>
      <c r="E172" s="5">
        <v>1.98</v>
      </c>
      <c r="F172" s="23">
        <f t="shared" si="13"/>
        <v>5.94</v>
      </c>
      <c r="G172" s="21">
        <f t="shared" si="14"/>
        <v>7.13</v>
      </c>
      <c r="H172" s="37">
        <f t="shared" si="10"/>
        <v>7.13</v>
      </c>
      <c r="J172" s="1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</row>
    <row r="173" spans="1:51" ht="28.5" x14ac:dyDescent="0.25">
      <c r="A173" s="24" t="s">
        <v>211</v>
      </c>
      <c r="B173" s="22" t="s">
        <v>8</v>
      </c>
      <c r="C173" s="47" t="s">
        <v>38</v>
      </c>
      <c r="D173" s="5">
        <v>7</v>
      </c>
      <c r="E173" s="5">
        <v>7.98</v>
      </c>
      <c r="F173" s="23">
        <f t="shared" si="13"/>
        <v>55.86</v>
      </c>
      <c r="G173" s="21">
        <f t="shared" si="14"/>
        <v>67.03</v>
      </c>
      <c r="H173" s="37">
        <f t="shared" si="10"/>
        <v>67.03</v>
      </c>
      <c r="J173" s="1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</row>
    <row r="174" spans="1:51" ht="28.5" x14ac:dyDescent="0.25">
      <c r="A174" s="24" t="s">
        <v>212</v>
      </c>
      <c r="B174" s="22" t="s">
        <v>8</v>
      </c>
      <c r="C174" s="47" t="s">
        <v>38</v>
      </c>
      <c r="D174" s="5">
        <v>1</v>
      </c>
      <c r="E174" s="5">
        <v>16.32</v>
      </c>
      <c r="F174" s="23">
        <f t="shared" si="13"/>
        <v>16.32</v>
      </c>
      <c r="G174" s="21">
        <f t="shared" si="14"/>
        <v>19.579999999999998</v>
      </c>
      <c r="H174" s="37">
        <f t="shared" si="10"/>
        <v>19.579999999999998</v>
      </c>
      <c r="J174" s="1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</row>
    <row r="175" spans="1:51" ht="28.5" x14ac:dyDescent="0.25">
      <c r="A175" s="24" t="s">
        <v>213</v>
      </c>
      <c r="B175" s="22" t="s">
        <v>8</v>
      </c>
      <c r="C175" s="47" t="s">
        <v>38</v>
      </c>
      <c r="D175" s="5">
        <v>1</v>
      </c>
      <c r="E175" s="5">
        <v>63.59</v>
      </c>
      <c r="F175" s="23">
        <f t="shared" si="13"/>
        <v>63.59</v>
      </c>
      <c r="G175" s="21">
        <f t="shared" si="14"/>
        <v>76.31</v>
      </c>
      <c r="H175" s="37">
        <f t="shared" si="10"/>
        <v>76.31</v>
      </c>
      <c r="J175" s="1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</row>
    <row r="176" spans="1:51" ht="28.5" x14ac:dyDescent="0.25">
      <c r="A176" s="24" t="s">
        <v>214</v>
      </c>
      <c r="B176" s="22" t="s">
        <v>8</v>
      </c>
      <c r="C176" s="47" t="s">
        <v>38</v>
      </c>
      <c r="D176" s="5">
        <v>1</v>
      </c>
      <c r="E176" s="5">
        <v>36.979999999999997</v>
      </c>
      <c r="F176" s="23">
        <f t="shared" si="13"/>
        <v>36.979999999999997</v>
      </c>
      <c r="G176" s="21">
        <f t="shared" si="14"/>
        <v>44.38</v>
      </c>
      <c r="H176" s="37">
        <f t="shared" si="10"/>
        <v>44.38</v>
      </c>
      <c r="J176" s="1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</row>
    <row r="177" spans="1:51" ht="28.5" x14ac:dyDescent="0.25">
      <c r="A177" s="24" t="s">
        <v>215</v>
      </c>
      <c r="B177" s="22" t="s">
        <v>8</v>
      </c>
      <c r="C177" s="47" t="s">
        <v>38</v>
      </c>
      <c r="D177" s="5">
        <v>9</v>
      </c>
      <c r="E177" s="5">
        <v>24.63</v>
      </c>
      <c r="F177" s="23">
        <f t="shared" si="13"/>
        <v>221.67</v>
      </c>
      <c r="G177" s="21">
        <f t="shared" si="14"/>
        <v>266</v>
      </c>
      <c r="H177" s="37">
        <f t="shared" si="10"/>
        <v>266</v>
      </c>
      <c r="J177" s="1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</row>
    <row r="178" spans="1:51" ht="28.5" x14ac:dyDescent="0.25">
      <c r="A178" s="24" t="s">
        <v>216</v>
      </c>
      <c r="B178" s="22" t="s">
        <v>8</v>
      </c>
      <c r="C178" s="47" t="s">
        <v>38</v>
      </c>
      <c r="D178" s="5">
        <v>1</v>
      </c>
      <c r="E178" s="5">
        <v>0.56000000000000005</v>
      </c>
      <c r="F178" s="23">
        <f t="shared" si="13"/>
        <v>0.56000000000000005</v>
      </c>
      <c r="G178" s="21">
        <f t="shared" si="14"/>
        <v>0.67</v>
      </c>
      <c r="H178" s="37">
        <f t="shared" si="10"/>
        <v>0.67</v>
      </c>
      <c r="J178" s="1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</row>
    <row r="179" spans="1:51" ht="28.5" x14ac:dyDescent="0.25">
      <c r="A179" s="24" t="s">
        <v>217</v>
      </c>
      <c r="B179" s="22" t="s">
        <v>8</v>
      </c>
      <c r="C179" s="47" t="s">
        <v>38</v>
      </c>
      <c r="D179" s="5">
        <v>1</v>
      </c>
      <c r="E179" s="5">
        <v>0.34</v>
      </c>
      <c r="F179" s="23">
        <f t="shared" si="13"/>
        <v>0.34</v>
      </c>
      <c r="G179" s="21">
        <f t="shared" si="14"/>
        <v>0.41</v>
      </c>
      <c r="H179" s="37">
        <f t="shared" si="10"/>
        <v>0.41</v>
      </c>
      <c r="J179" s="1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</row>
    <row r="180" spans="1:51" ht="28.5" x14ac:dyDescent="0.25">
      <c r="A180" s="24" t="s">
        <v>218</v>
      </c>
      <c r="B180" s="22" t="s">
        <v>8</v>
      </c>
      <c r="C180" s="47" t="s">
        <v>38</v>
      </c>
      <c r="D180" s="5">
        <v>1</v>
      </c>
      <c r="E180" s="5">
        <v>0.39</v>
      </c>
      <c r="F180" s="23">
        <f t="shared" si="13"/>
        <v>0.39</v>
      </c>
      <c r="G180" s="21">
        <f t="shared" si="14"/>
        <v>0.47</v>
      </c>
      <c r="H180" s="37">
        <f t="shared" si="10"/>
        <v>0.47</v>
      </c>
      <c r="J180" s="1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</row>
    <row r="181" spans="1:51" ht="28.5" x14ac:dyDescent="0.25">
      <c r="A181" s="24" t="s">
        <v>219</v>
      </c>
      <c r="B181" s="22" t="s">
        <v>8</v>
      </c>
      <c r="C181" s="47" t="s">
        <v>38</v>
      </c>
      <c r="D181" s="5">
        <v>1</v>
      </c>
      <c r="E181" s="5">
        <v>0.46</v>
      </c>
      <c r="F181" s="23">
        <f t="shared" si="13"/>
        <v>0.46</v>
      </c>
      <c r="G181" s="21">
        <f t="shared" si="14"/>
        <v>0.55000000000000004</v>
      </c>
      <c r="H181" s="37">
        <f t="shared" si="10"/>
        <v>0.55000000000000004</v>
      </c>
      <c r="J181" s="1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</row>
    <row r="182" spans="1:51" ht="28.5" x14ac:dyDescent="0.25">
      <c r="A182" s="24" t="s">
        <v>220</v>
      </c>
      <c r="B182" s="22" t="s">
        <v>8</v>
      </c>
      <c r="C182" s="47" t="s">
        <v>38</v>
      </c>
      <c r="D182" s="5">
        <v>120</v>
      </c>
      <c r="E182" s="5">
        <v>0.33</v>
      </c>
      <c r="F182" s="23">
        <f t="shared" si="13"/>
        <v>39.6</v>
      </c>
      <c r="G182" s="21">
        <f t="shared" si="14"/>
        <v>47.52</v>
      </c>
      <c r="H182" s="37">
        <f t="shared" si="10"/>
        <v>47.52</v>
      </c>
      <c r="J182" s="1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</row>
    <row r="183" spans="1:51" ht="28.5" x14ac:dyDescent="0.25">
      <c r="A183" s="24" t="s">
        <v>221</v>
      </c>
      <c r="B183" s="22" t="s">
        <v>8</v>
      </c>
      <c r="C183" s="47" t="s">
        <v>38</v>
      </c>
      <c r="D183" s="5">
        <v>8</v>
      </c>
      <c r="E183" s="5">
        <v>0.32</v>
      </c>
      <c r="F183" s="23">
        <f t="shared" si="13"/>
        <v>2.56</v>
      </c>
      <c r="G183" s="21">
        <v>3.14</v>
      </c>
      <c r="H183" s="37">
        <f t="shared" si="10"/>
        <v>3.14</v>
      </c>
      <c r="J183" s="1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</row>
    <row r="184" spans="1:51" x14ac:dyDescent="0.25">
      <c r="A184" s="24" t="s">
        <v>222</v>
      </c>
      <c r="B184" s="22" t="s">
        <v>8</v>
      </c>
      <c r="C184" s="47" t="s">
        <v>38</v>
      </c>
      <c r="D184" s="5">
        <v>10</v>
      </c>
      <c r="E184" s="5">
        <v>1.1399999999999999</v>
      </c>
      <c r="F184" s="23">
        <f t="shared" si="13"/>
        <v>11.4</v>
      </c>
      <c r="G184" s="21">
        <f t="shared" si="14"/>
        <v>13.68</v>
      </c>
      <c r="H184" s="37">
        <f t="shared" si="10"/>
        <v>13.68</v>
      </c>
      <c r="J184" s="1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</row>
    <row r="185" spans="1:51" ht="28.5" x14ac:dyDescent="0.25">
      <c r="A185" s="24" t="s">
        <v>223</v>
      </c>
      <c r="B185" s="22" t="s">
        <v>8</v>
      </c>
      <c r="C185" s="47" t="s">
        <v>38</v>
      </c>
      <c r="D185" s="5">
        <v>20</v>
      </c>
      <c r="E185" s="5">
        <v>0.16</v>
      </c>
      <c r="F185" s="23">
        <f t="shared" si="13"/>
        <v>3.2</v>
      </c>
      <c r="G185" s="21">
        <f t="shared" si="14"/>
        <v>3.84</v>
      </c>
      <c r="H185" s="37">
        <f t="shared" si="10"/>
        <v>3.84</v>
      </c>
      <c r="J185" s="1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</row>
    <row r="186" spans="1:51" x14ac:dyDescent="0.25">
      <c r="A186" s="24" t="s">
        <v>224</v>
      </c>
      <c r="B186" s="22" t="s">
        <v>8</v>
      </c>
      <c r="C186" s="47" t="s">
        <v>50</v>
      </c>
      <c r="D186" s="5">
        <v>280</v>
      </c>
      <c r="E186" s="5">
        <v>0.14000000000000001</v>
      </c>
      <c r="F186" s="23">
        <f t="shared" si="13"/>
        <v>39.200000000000003</v>
      </c>
      <c r="G186" s="21">
        <f t="shared" si="14"/>
        <v>47.04</v>
      </c>
      <c r="H186" s="37">
        <f t="shared" si="10"/>
        <v>47.04</v>
      </c>
      <c r="J186" s="1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</row>
    <row r="187" spans="1:51" x14ac:dyDescent="0.25">
      <c r="A187" s="24" t="s">
        <v>225</v>
      </c>
      <c r="B187" s="22" t="s">
        <v>8</v>
      </c>
      <c r="C187" s="47" t="s">
        <v>50</v>
      </c>
      <c r="D187" s="5">
        <v>90</v>
      </c>
      <c r="E187" s="5">
        <v>0.28000000000000003</v>
      </c>
      <c r="F187" s="23">
        <f t="shared" si="13"/>
        <v>25.2</v>
      </c>
      <c r="G187" s="21">
        <f t="shared" si="14"/>
        <v>30.24</v>
      </c>
      <c r="H187" s="37">
        <f t="shared" si="10"/>
        <v>30.24</v>
      </c>
      <c r="J187" s="1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</row>
    <row r="188" spans="1:51" x14ac:dyDescent="0.25">
      <c r="A188" s="24" t="s">
        <v>226</v>
      </c>
      <c r="B188" s="22" t="s">
        <v>8</v>
      </c>
      <c r="C188" s="47" t="s">
        <v>50</v>
      </c>
      <c r="D188" s="5">
        <v>60</v>
      </c>
      <c r="E188" s="5">
        <v>0.53</v>
      </c>
      <c r="F188" s="23">
        <f t="shared" si="13"/>
        <v>31.8</v>
      </c>
      <c r="G188" s="21">
        <f t="shared" si="14"/>
        <v>38.159999999999997</v>
      </c>
      <c r="H188" s="37">
        <f t="shared" si="10"/>
        <v>38.159999999999997</v>
      </c>
      <c r="J188" s="1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</row>
    <row r="189" spans="1:51" x14ac:dyDescent="0.25">
      <c r="A189" s="24" t="s">
        <v>227</v>
      </c>
      <c r="B189" s="22" t="s">
        <v>8</v>
      </c>
      <c r="C189" s="47" t="s">
        <v>230</v>
      </c>
      <c r="D189" s="5">
        <v>1</v>
      </c>
      <c r="E189" s="5">
        <v>480</v>
      </c>
      <c r="F189" s="23">
        <f t="shared" si="13"/>
        <v>480</v>
      </c>
      <c r="G189" s="21">
        <f t="shared" si="14"/>
        <v>576</v>
      </c>
      <c r="H189" s="37">
        <f t="shared" si="10"/>
        <v>576</v>
      </c>
      <c r="J189" s="1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</row>
    <row r="190" spans="1:51" x14ac:dyDescent="0.25">
      <c r="A190" s="24" t="s">
        <v>228</v>
      </c>
      <c r="B190" s="22" t="s">
        <v>8</v>
      </c>
      <c r="C190" s="47" t="s">
        <v>230</v>
      </c>
      <c r="D190" s="5">
        <v>1</v>
      </c>
      <c r="E190" s="5">
        <v>300</v>
      </c>
      <c r="F190" s="23">
        <f t="shared" si="13"/>
        <v>300</v>
      </c>
      <c r="G190" s="21">
        <f t="shared" si="14"/>
        <v>360</v>
      </c>
      <c r="H190" s="37">
        <f t="shared" si="10"/>
        <v>360</v>
      </c>
      <c r="J190" s="1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</row>
    <row r="191" spans="1:51" ht="28.5" customHeight="1" x14ac:dyDescent="0.25">
      <c r="A191" s="24" t="s">
        <v>229</v>
      </c>
      <c r="B191" s="22" t="s">
        <v>8</v>
      </c>
      <c r="C191" s="47" t="s">
        <v>230</v>
      </c>
      <c r="D191" s="5">
        <v>1</v>
      </c>
      <c r="E191" s="5">
        <v>132</v>
      </c>
      <c r="F191" s="23">
        <f t="shared" si="13"/>
        <v>132</v>
      </c>
      <c r="G191" s="21">
        <f t="shared" si="14"/>
        <v>158.4</v>
      </c>
      <c r="H191" s="37">
        <f t="shared" si="10"/>
        <v>158.4</v>
      </c>
      <c r="J191" s="12"/>
      <c r="U191" s="38"/>
      <c r="V191" s="38"/>
      <c r="W191" s="38"/>
      <c r="X191" s="38"/>
      <c r="Y191" s="38"/>
      <c r="Z191" s="54"/>
      <c r="AA191" s="54"/>
      <c r="AB191" s="54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</row>
    <row r="192" spans="1:51" ht="28.5" x14ac:dyDescent="0.25">
      <c r="A192" s="24" t="s">
        <v>231</v>
      </c>
      <c r="B192" s="22" t="s">
        <v>8</v>
      </c>
      <c r="C192" s="47" t="s">
        <v>53</v>
      </c>
      <c r="D192" s="5">
        <v>1</v>
      </c>
      <c r="E192" s="5">
        <v>239</v>
      </c>
      <c r="F192" s="23">
        <f t="shared" si="13"/>
        <v>239</v>
      </c>
      <c r="G192" s="21">
        <f t="shared" si="14"/>
        <v>286.8</v>
      </c>
      <c r="H192" s="37">
        <f t="shared" si="10"/>
        <v>286.8</v>
      </c>
      <c r="J192" s="1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</row>
    <row r="193" spans="1:51" x14ac:dyDescent="0.25">
      <c r="A193" s="24" t="s">
        <v>232</v>
      </c>
      <c r="B193" s="22" t="s">
        <v>8</v>
      </c>
      <c r="C193" s="47" t="s">
        <v>51</v>
      </c>
      <c r="D193" s="5">
        <v>3.6</v>
      </c>
      <c r="E193" s="5">
        <v>112.2</v>
      </c>
      <c r="F193" s="23">
        <v>112.2</v>
      </c>
      <c r="G193" s="21">
        <f t="shared" si="14"/>
        <v>134.63999999999999</v>
      </c>
      <c r="H193" s="37">
        <f t="shared" si="10"/>
        <v>134.63999999999999</v>
      </c>
      <c r="J193" s="12"/>
      <c r="U193" s="38"/>
      <c r="V193" s="38"/>
      <c r="W193" s="38"/>
      <c r="X193" s="38"/>
      <c r="Y193" s="38"/>
      <c r="Z193" s="54"/>
      <c r="AA193" s="54"/>
      <c r="AB193" s="54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</row>
    <row r="194" spans="1:51" x14ac:dyDescent="0.25">
      <c r="A194" s="48" t="s">
        <v>233</v>
      </c>
      <c r="B194" s="22"/>
      <c r="C194" s="47"/>
      <c r="D194" s="5"/>
      <c r="E194" s="5"/>
      <c r="F194" s="23"/>
      <c r="G194" s="21"/>
      <c r="H194" s="37"/>
      <c r="J194" s="1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</row>
    <row r="195" spans="1:51" ht="28.5" x14ac:dyDescent="0.25">
      <c r="A195" s="24" t="s">
        <v>234</v>
      </c>
      <c r="B195" s="22" t="s">
        <v>8</v>
      </c>
      <c r="C195" s="47" t="s">
        <v>52</v>
      </c>
      <c r="D195" s="5">
        <v>30</v>
      </c>
      <c r="E195" s="5">
        <v>16.5</v>
      </c>
      <c r="F195" s="23">
        <f t="shared" si="13"/>
        <v>495</v>
      </c>
      <c r="G195" s="21">
        <f t="shared" si="14"/>
        <v>594</v>
      </c>
      <c r="H195" s="37">
        <f t="shared" si="10"/>
        <v>594</v>
      </c>
      <c r="J195" s="1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</row>
    <row r="196" spans="1:51" ht="28.5" x14ac:dyDescent="0.25">
      <c r="A196" s="24" t="s">
        <v>235</v>
      </c>
      <c r="B196" s="22" t="s">
        <v>8</v>
      </c>
      <c r="C196" s="47" t="s">
        <v>52</v>
      </c>
      <c r="D196" s="5">
        <v>30</v>
      </c>
      <c r="E196" s="5">
        <v>16.5</v>
      </c>
      <c r="F196" s="23">
        <f t="shared" si="13"/>
        <v>495</v>
      </c>
      <c r="G196" s="21">
        <f t="shared" si="14"/>
        <v>594</v>
      </c>
      <c r="H196" s="37">
        <f t="shared" si="10"/>
        <v>594</v>
      </c>
      <c r="J196" s="1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</row>
    <row r="197" spans="1:51" ht="30" x14ac:dyDescent="0.25">
      <c r="A197" s="48" t="s">
        <v>236</v>
      </c>
      <c r="B197" s="22"/>
      <c r="C197" s="47"/>
      <c r="D197" s="5"/>
      <c r="E197" s="5"/>
      <c r="F197" s="23"/>
      <c r="G197" s="21"/>
      <c r="H197" s="37"/>
      <c r="J197" s="1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</row>
    <row r="198" spans="1:51" x14ac:dyDescent="0.25">
      <c r="A198" s="24" t="s">
        <v>237</v>
      </c>
      <c r="B198" s="22" t="s">
        <v>8</v>
      </c>
      <c r="C198" s="47" t="s">
        <v>50</v>
      </c>
      <c r="D198" s="5">
        <v>70</v>
      </c>
      <c r="E198" s="5">
        <v>1.93</v>
      </c>
      <c r="F198" s="23">
        <f t="shared" si="13"/>
        <v>135.1</v>
      </c>
      <c r="G198" s="21">
        <f t="shared" si="14"/>
        <v>162.12</v>
      </c>
      <c r="H198" s="37">
        <f t="shared" si="10"/>
        <v>162.12</v>
      </c>
      <c r="J198" s="1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</row>
    <row r="199" spans="1:51" x14ac:dyDescent="0.25">
      <c r="A199" s="24" t="s">
        <v>238</v>
      </c>
      <c r="B199" s="22" t="s">
        <v>8</v>
      </c>
      <c r="C199" s="47" t="s">
        <v>50</v>
      </c>
      <c r="D199" s="5">
        <v>200</v>
      </c>
      <c r="E199" s="5">
        <v>0.79</v>
      </c>
      <c r="F199" s="23">
        <f t="shared" si="13"/>
        <v>158</v>
      </c>
      <c r="G199" s="21">
        <f t="shared" si="14"/>
        <v>189.6</v>
      </c>
      <c r="H199" s="37">
        <f t="shared" si="10"/>
        <v>189.6</v>
      </c>
      <c r="J199" s="1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</row>
    <row r="200" spans="1:51" x14ac:dyDescent="0.25">
      <c r="A200" s="24" t="s">
        <v>239</v>
      </c>
      <c r="B200" s="22" t="s">
        <v>8</v>
      </c>
      <c r="C200" s="47" t="s">
        <v>50</v>
      </c>
      <c r="D200" s="5">
        <v>450</v>
      </c>
      <c r="E200" s="5">
        <v>0.51</v>
      </c>
      <c r="F200" s="23">
        <f t="shared" si="13"/>
        <v>229.5</v>
      </c>
      <c r="G200" s="21">
        <f t="shared" si="14"/>
        <v>275.39999999999998</v>
      </c>
      <c r="H200" s="37">
        <f t="shared" si="10"/>
        <v>275.39999999999998</v>
      </c>
      <c r="J200" s="1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</row>
    <row r="201" spans="1:51" x14ac:dyDescent="0.25">
      <c r="A201" s="24" t="s">
        <v>240</v>
      </c>
      <c r="B201" s="22" t="s">
        <v>8</v>
      </c>
      <c r="C201" s="47" t="s">
        <v>50</v>
      </c>
      <c r="D201" s="5">
        <v>350</v>
      </c>
      <c r="E201" s="5">
        <v>0.41</v>
      </c>
      <c r="F201" s="23">
        <f t="shared" si="13"/>
        <v>143.5</v>
      </c>
      <c r="G201" s="21">
        <f t="shared" si="14"/>
        <v>172.2</v>
      </c>
      <c r="H201" s="37">
        <f t="shared" si="10"/>
        <v>172.2</v>
      </c>
      <c r="J201" s="1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</row>
    <row r="202" spans="1:51" x14ac:dyDescent="0.25">
      <c r="A202" s="24" t="s">
        <v>241</v>
      </c>
      <c r="B202" s="22" t="s">
        <v>8</v>
      </c>
      <c r="C202" s="47" t="s">
        <v>50</v>
      </c>
      <c r="D202" s="5">
        <v>250</v>
      </c>
      <c r="E202" s="5">
        <v>0.44</v>
      </c>
      <c r="F202" s="23">
        <f t="shared" si="13"/>
        <v>110</v>
      </c>
      <c r="G202" s="21">
        <f t="shared" si="14"/>
        <v>132</v>
      </c>
      <c r="H202" s="37">
        <f t="shared" si="10"/>
        <v>132</v>
      </c>
      <c r="J202" s="1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</row>
    <row r="203" spans="1:51" x14ac:dyDescent="0.25">
      <c r="A203" s="24" t="s">
        <v>242</v>
      </c>
      <c r="B203" s="22" t="s">
        <v>8</v>
      </c>
      <c r="C203" s="47" t="s">
        <v>50</v>
      </c>
      <c r="D203" s="5">
        <v>120</v>
      </c>
      <c r="E203" s="5">
        <v>0.7</v>
      </c>
      <c r="F203" s="23">
        <f t="shared" si="13"/>
        <v>84</v>
      </c>
      <c r="G203" s="21">
        <f t="shared" si="14"/>
        <v>100.8</v>
      </c>
      <c r="H203" s="37">
        <f t="shared" si="10"/>
        <v>100.8</v>
      </c>
      <c r="J203" s="1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</row>
    <row r="204" spans="1:51" x14ac:dyDescent="0.25">
      <c r="A204" s="24" t="s">
        <v>243</v>
      </c>
      <c r="B204" s="22" t="s">
        <v>8</v>
      </c>
      <c r="C204" s="47" t="s">
        <v>50</v>
      </c>
      <c r="D204" s="5">
        <v>70</v>
      </c>
      <c r="E204" s="5">
        <v>1.1200000000000001</v>
      </c>
      <c r="F204" s="23">
        <f t="shared" si="13"/>
        <v>78.400000000000006</v>
      </c>
      <c r="G204" s="21">
        <f t="shared" si="14"/>
        <v>94.08</v>
      </c>
      <c r="H204" s="37">
        <f t="shared" si="10"/>
        <v>94.08</v>
      </c>
      <c r="J204" s="1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</row>
    <row r="205" spans="1:51" ht="42.75" x14ac:dyDescent="0.25">
      <c r="A205" s="24" t="s">
        <v>244</v>
      </c>
      <c r="B205" s="22" t="s">
        <v>8</v>
      </c>
      <c r="C205" s="47" t="s">
        <v>38</v>
      </c>
      <c r="D205" s="5">
        <v>4</v>
      </c>
      <c r="E205" s="5">
        <v>5.83</v>
      </c>
      <c r="F205" s="23">
        <f t="shared" si="13"/>
        <v>23.32</v>
      </c>
      <c r="G205" s="21">
        <f t="shared" si="14"/>
        <v>27.98</v>
      </c>
      <c r="H205" s="37">
        <f t="shared" si="10"/>
        <v>27.98</v>
      </c>
      <c r="J205" s="1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</row>
    <row r="206" spans="1:51" ht="28.5" x14ac:dyDescent="0.25">
      <c r="A206" s="24" t="s">
        <v>245</v>
      </c>
      <c r="B206" s="22" t="s">
        <v>8</v>
      </c>
      <c r="C206" s="47" t="s">
        <v>38</v>
      </c>
      <c r="D206" s="5">
        <v>4</v>
      </c>
      <c r="E206" s="5">
        <v>2.64</v>
      </c>
      <c r="F206" s="23">
        <f t="shared" si="13"/>
        <v>10.56</v>
      </c>
      <c r="G206" s="21">
        <f t="shared" si="14"/>
        <v>12.67</v>
      </c>
      <c r="H206" s="37">
        <f t="shared" si="10"/>
        <v>12.67</v>
      </c>
      <c r="J206" s="1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</row>
    <row r="207" spans="1:51" ht="28.5" x14ac:dyDescent="0.25">
      <c r="A207" s="24" t="s">
        <v>246</v>
      </c>
      <c r="B207" s="22" t="s">
        <v>8</v>
      </c>
      <c r="C207" s="47" t="s">
        <v>38</v>
      </c>
      <c r="D207" s="5">
        <v>20</v>
      </c>
      <c r="E207" s="5">
        <v>2.0499999999999998</v>
      </c>
      <c r="F207" s="23">
        <f t="shared" si="13"/>
        <v>41</v>
      </c>
      <c r="G207" s="21">
        <f t="shared" si="14"/>
        <v>49.2</v>
      </c>
      <c r="H207" s="37">
        <f t="shared" si="10"/>
        <v>49.2</v>
      </c>
      <c r="J207" s="1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</row>
    <row r="208" spans="1:51" x14ac:dyDescent="0.25">
      <c r="A208" s="24" t="s">
        <v>247</v>
      </c>
      <c r="B208" s="22" t="s">
        <v>8</v>
      </c>
      <c r="C208" s="47" t="s">
        <v>50</v>
      </c>
      <c r="D208" s="5">
        <v>10</v>
      </c>
      <c r="E208" s="5">
        <v>0.1</v>
      </c>
      <c r="F208" s="23">
        <f t="shared" si="13"/>
        <v>1</v>
      </c>
      <c r="G208" s="21">
        <f t="shared" si="14"/>
        <v>1.2</v>
      </c>
      <c r="H208" s="37">
        <f t="shared" ref="H208:H267" si="15">G208</f>
        <v>1.2</v>
      </c>
      <c r="J208" s="1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</row>
    <row r="209" spans="1:51" ht="28.5" x14ac:dyDescent="0.25">
      <c r="A209" s="24" t="s">
        <v>248</v>
      </c>
      <c r="B209" s="22" t="s">
        <v>8</v>
      </c>
      <c r="C209" s="47" t="s">
        <v>50</v>
      </c>
      <c r="D209" s="5">
        <v>350</v>
      </c>
      <c r="E209" s="5">
        <v>0.1</v>
      </c>
      <c r="F209" s="23">
        <f t="shared" si="13"/>
        <v>35</v>
      </c>
      <c r="G209" s="21">
        <f t="shared" si="14"/>
        <v>42</v>
      </c>
      <c r="H209" s="37">
        <f t="shared" si="15"/>
        <v>42</v>
      </c>
      <c r="J209" s="1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</row>
    <row r="210" spans="1:51" ht="28.5" x14ac:dyDescent="0.25">
      <c r="A210" s="24" t="s">
        <v>249</v>
      </c>
      <c r="B210" s="22" t="s">
        <v>8</v>
      </c>
      <c r="C210" s="47" t="s">
        <v>50</v>
      </c>
      <c r="D210" s="5">
        <v>350</v>
      </c>
      <c r="E210" s="5">
        <v>0.1</v>
      </c>
      <c r="F210" s="23">
        <f t="shared" si="13"/>
        <v>35</v>
      </c>
      <c r="G210" s="21">
        <f t="shared" si="14"/>
        <v>42</v>
      </c>
      <c r="H210" s="37">
        <f t="shared" si="15"/>
        <v>42</v>
      </c>
      <c r="J210" s="1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</row>
    <row r="211" spans="1:51" ht="28.5" x14ac:dyDescent="0.25">
      <c r="A211" s="50" t="s">
        <v>250</v>
      </c>
      <c r="B211" s="22" t="s">
        <v>8</v>
      </c>
      <c r="C211" s="47" t="s">
        <v>50</v>
      </c>
      <c r="D211" s="5">
        <v>350</v>
      </c>
      <c r="E211" s="5">
        <v>0.1</v>
      </c>
      <c r="F211" s="23">
        <f t="shared" si="13"/>
        <v>35</v>
      </c>
      <c r="G211" s="21">
        <f t="shared" si="14"/>
        <v>42</v>
      </c>
      <c r="H211" s="37">
        <f t="shared" si="15"/>
        <v>42</v>
      </c>
      <c r="J211" s="1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</row>
    <row r="212" spans="1:51" ht="28.5" x14ac:dyDescent="0.25">
      <c r="A212" s="50" t="s">
        <v>251</v>
      </c>
      <c r="B212" s="22" t="s">
        <v>8</v>
      </c>
      <c r="C212" s="47" t="s">
        <v>50</v>
      </c>
      <c r="D212" s="5">
        <v>130</v>
      </c>
      <c r="E212" s="5">
        <v>0.1</v>
      </c>
      <c r="F212" s="23">
        <f t="shared" si="13"/>
        <v>13</v>
      </c>
      <c r="G212" s="21">
        <f t="shared" si="14"/>
        <v>15.6</v>
      </c>
      <c r="H212" s="37">
        <f t="shared" si="15"/>
        <v>15.6</v>
      </c>
      <c r="J212" s="1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</row>
    <row r="213" spans="1:51" ht="28.5" x14ac:dyDescent="0.25">
      <c r="A213" s="50" t="s">
        <v>252</v>
      </c>
      <c r="B213" s="22" t="s">
        <v>8</v>
      </c>
      <c r="C213" s="47" t="s">
        <v>50</v>
      </c>
      <c r="D213" s="5">
        <v>70</v>
      </c>
      <c r="E213" s="5">
        <v>0.2</v>
      </c>
      <c r="F213" s="23">
        <f t="shared" si="13"/>
        <v>14</v>
      </c>
      <c r="G213" s="21">
        <f t="shared" si="14"/>
        <v>16.8</v>
      </c>
      <c r="H213" s="37">
        <f t="shared" si="15"/>
        <v>16.8</v>
      </c>
      <c r="J213" s="1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</row>
    <row r="214" spans="1:51" x14ac:dyDescent="0.25">
      <c r="A214" s="50" t="s">
        <v>253</v>
      </c>
      <c r="B214" s="22" t="s">
        <v>8</v>
      </c>
      <c r="C214" s="47" t="s">
        <v>50</v>
      </c>
      <c r="D214" s="5">
        <v>30</v>
      </c>
      <c r="E214" s="5">
        <v>1.65</v>
      </c>
      <c r="F214" s="23">
        <f t="shared" si="13"/>
        <v>49.5</v>
      </c>
      <c r="G214" s="21">
        <f t="shared" si="14"/>
        <v>59.4</v>
      </c>
      <c r="H214" s="37">
        <f t="shared" si="15"/>
        <v>59.4</v>
      </c>
      <c r="J214" s="1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</row>
    <row r="215" spans="1:51" x14ac:dyDescent="0.25">
      <c r="A215" s="50" t="s">
        <v>254</v>
      </c>
      <c r="B215" s="22" t="s">
        <v>8</v>
      </c>
      <c r="C215" s="47" t="s">
        <v>50</v>
      </c>
      <c r="D215" s="5">
        <v>20</v>
      </c>
      <c r="E215" s="5">
        <v>1.65</v>
      </c>
      <c r="F215" s="23">
        <f t="shared" si="13"/>
        <v>33</v>
      </c>
      <c r="G215" s="21">
        <f t="shared" si="14"/>
        <v>39.6</v>
      </c>
      <c r="H215" s="37">
        <f t="shared" si="15"/>
        <v>39.6</v>
      </c>
      <c r="J215" s="1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</row>
    <row r="216" spans="1:51" x14ac:dyDescent="0.25">
      <c r="A216" s="24" t="s">
        <v>255</v>
      </c>
      <c r="B216" s="22" t="s">
        <v>8</v>
      </c>
      <c r="C216" s="47" t="s">
        <v>50</v>
      </c>
      <c r="D216" s="5">
        <v>10</v>
      </c>
      <c r="E216" s="5">
        <v>2.86</v>
      </c>
      <c r="F216" s="23">
        <f t="shared" si="13"/>
        <v>28.6</v>
      </c>
      <c r="G216" s="21">
        <f t="shared" si="14"/>
        <v>34.32</v>
      </c>
      <c r="H216" s="37">
        <f t="shared" si="15"/>
        <v>34.32</v>
      </c>
      <c r="J216" s="1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</row>
    <row r="217" spans="1:51" ht="28.5" x14ac:dyDescent="0.25">
      <c r="A217" s="50" t="s">
        <v>256</v>
      </c>
      <c r="B217" s="22" t="s">
        <v>8</v>
      </c>
      <c r="C217" s="60" t="s">
        <v>38</v>
      </c>
      <c r="D217" s="57">
        <v>10</v>
      </c>
      <c r="E217" s="57">
        <v>1.98</v>
      </c>
      <c r="F217" s="23">
        <f t="shared" si="13"/>
        <v>19.8</v>
      </c>
      <c r="G217" s="21">
        <f t="shared" si="14"/>
        <v>23.76</v>
      </c>
      <c r="H217" s="37">
        <f t="shared" si="15"/>
        <v>23.76</v>
      </c>
      <c r="J217" s="1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</row>
    <row r="218" spans="1:51" x14ac:dyDescent="0.25">
      <c r="A218" s="24" t="s">
        <v>257</v>
      </c>
      <c r="B218" s="22" t="s">
        <v>8</v>
      </c>
      <c r="C218" s="60" t="s">
        <v>51</v>
      </c>
      <c r="D218" s="57">
        <v>3</v>
      </c>
      <c r="E218" s="57">
        <v>38.32</v>
      </c>
      <c r="F218" s="23">
        <v>38.32</v>
      </c>
      <c r="G218" s="21">
        <f t="shared" si="14"/>
        <v>45.98</v>
      </c>
      <c r="H218" s="37">
        <f t="shared" si="15"/>
        <v>45.98</v>
      </c>
      <c r="J218" s="1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</row>
    <row r="219" spans="1:51" x14ac:dyDescent="0.25">
      <c r="A219" s="50" t="s">
        <v>258</v>
      </c>
      <c r="B219" s="22" t="s">
        <v>8</v>
      </c>
      <c r="C219" s="60" t="s">
        <v>51</v>
      </c>
      <c r="D219" s="57">
        <v>6</v>
      </c>
      <c r="E219" s="57">
        <v>78.94</v>
      </c>
      <c r="F219" s="23">
        <v>78.94</v>
      </c>
      <c r="G219" s="21">
        <f t="shared" si="14"/>
        <v>94.73</v>
      </c>
      <c r="H219" s="37">
        <f t="shared" si="15"/>
        <v>94.73</v>
      </c>
      <c r="J219" s="12"/>
      <c r="U219" s="38"/>
      <c r="V219" s="38"/>
      <c r="W219" s="38"/>
      <c r="X219" s="38"/>
      <c r="Y219" s="38"/>
      <c r="Z219" s="54"/>
      <c r="AA219" s="54"/>
      <c r="AB219" s="54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</row>
    <row r="220" spans="1:51" x14ac:dyDescent="0.25">
      <c r="A220" s="49" t="s">
        <v>259</v>
      </c>
      <c r="B220" s="22"/>
      <c r="C220" s="60"/>
      <c r="D220" s="57"/>
      <c r="E220" s="57"/>
      <c r="F220" s="23"/>
      <c r="G220" s="21"/>
      <c r="H220" s="37"/>
      <c r="J220" s="1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</row>
    <row r="221" spans="1:51" ht="42.75" x14ac:dyDescent="0.25">
      <c r="A221" s="50" t="s">
        <v>260</v>
      </c>
      <c r="B221" s="22" t="s">
        <v>8</v>
      </c>
      <c r="C221" s="60" t="s">
        <v>38</v>
      </c>
      <c r="D221" s="57">
        <v>8</v>
      </c>
      <c r="E221" s="57">
        <v>30.36</v>
      </c>
      <c r="F221" s="23">
        <f t="shared" si="13"/>
        <v>242.88</v>
      </c>
      <c r="G221" s="21">
        <f t="shared" si="14"/>
        <v>291.45999999999998</v>
      </c>
      <c r="H221" s="37">
        <f t="shared" si="15"/>
        <v>291.45999999999998</v>
      </c>
      <c r="J221" s="1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</row>
    <row r="222" spans="1:51" ht="57" x14ac:dyDescent="0.25">
      <c r="A222" s="50" t="s">
        <v>261</v>
      </c>
      <c r="B222" s="22" t="s">
        <v>8</v>
      </c>
      <c r="C222" s="60" t="s">
        <v>38</v>
      </c>
      <c r="D222" s="57">
        <v>2</v>
      </c>
      <c r="E222" s="57">
        <v>32.81</v>
      </c>
      <c r="F222" s="23">
        <f t="shared" si="13"/>
        <v>65.62</v>
      </c>
      <c r="G222" s="21">
        <f t="shared" si="14"/>
        <v>78.739999999999995</v>
      </c>
      <c r="H222" s="37">
        <f t="shared" si="15"/>
        <v>78.739999999999995</v>
      </c>
      <c r="J222" s="1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</row>
    <row r="223" spans="1:51" x14ac:dyDescent="0.25">
      <c r="A223" s="50" t="s">
        <v>257</v>
      </c>
      <c r="B223" s="22" t="s">
        <v>8</v>
      </c>
      <c r="C223" s="60" t="s">
        <v>51</v>
      </c>
      <c r="D223" s="57">
        <v>3</v>
      </c>
      <c r="E223" s="57">
        <v>9.26</v>
      </c>
      <c r="F223" s="23">
        <v>9.26</v>
      </c>
      <c r="G223" s="21">
        <f t="shared" si="14"/>
        <v>11.11</v>
      </c>
      <c r="H223" s="37">
        <f t="shared" si="15"/>
        <v>11.11</v>
      </c>
      <c r="J223" s="12"/>
      <c r="U223" s="38"/>
      <c r="V223" s="38"/>
      <c r="W223" s="38"/>
      <c r="X223" s="38"/>
      <c r="Y223" s="38"/>
      <c r="Z223" s="54"/>
      <c r="AA223" s="54"/>
      <c r="AB223" s="54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</row>
    <row r="224" spans="1:51" x14ac:dyDescent="0.25">
      <c r="A224" s="49" t="s">
        <v>262</v>
      </c>
      <c r="B224" s="22"/>
      <c r="C224" s="60"/>
      <c r="D224" s="57"/>
      <c r="E224" s="57"/>
      <c r="F224" s="23"/>
      <c r="G224" s="21"/>
      <c r="H224" s="37"/>
      <c r="J224" s="1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</row>
    <row r="225" spans="1:51" x14ac:dyDescent="0.25">
      <c r="A225" s="24" t="s">
        <v>263</v>
      </c>
      <c r="B225" s="22"/>
      <c r="C225" s="60"/>
      <c r="D225" s="57"/>
      <c r="E225" s="57"/>
      <c r="F225" s="23"/>
      <c r="G225" s="21"/>
      <c r="H225" s="37"/>
      <c r="J225" s="1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</row>
    <row r="226" spans="1:51" ht="28.5" x14ac:dyDescent="0.25">
      <c r="A226" s="50" t="s">
        <v>264</v>
      </c>
      <c r="B226" s="22" t="s">
        <v>8</v>
      </c>
      <c r="C226" s="60" t="s">
        <v>50</v>
      </c>
      <c r="D226" s="57">
        <v>480</v>
      </c>
      <c r="E226" s="57">
        <v>0.2</v>
      </c>
      <c r="F226" s="23">
        <f t="shared" ref="F226:F254" si="16">ROUND(D226*E226,2)</f>
        <v>96</v>
      </c>
      <c r="G226" s="21">
        <f t="shared" ref="G226:G255" si="17">ROUND(F226*1.2,2)</f>
        <v>115.2</v>
      </c>
      <c r="H226" s="37">
        <f t="shared" si="15"/>
        <v>115.2</v>
      </c>
      <c r="J226" s="1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</row>
    <row r="227" spans="1:51" ht="28.5" x14ac:dyDescent="0.25">
      <c r="A227" s="24" t="s">
        <v>250</v>
      </c>
      <c r="B227" s="22" t="s">
        <v>8</v>
      </c>
      <c r="C227" s="47" t="s">
        <v>50</v>
      </c>
      <c r="D227" s="5">
        <v>350</v>
      </c>
      <c r="E227" s="5">
        <v>0.2</v>
      </c>
      <c r="F227" s="23">
        <f t="shared" si="16"/>
        <v>70</v>
      </c>
      <c r="G227" s="21">
        <f t="shared" si="17"/>
        <v>84</v>
      </c>
      <c r="H227" s="37">
        <f t="shared" si="15"/>
        <v>84</v>
      </c>
      <c r="J227" s="1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</row>
    <row r="228" spans="1:51" ht="28.5" x14ac:dyDescent="0.25">
      <c r="A228" s="50" t="s">
        <v>248</v>
      </c>
      <c r="B228" s="22" t="s">
        <v>8</v>
      </c>
      <c r="C228" s="47" t="s">
        <v>50</v>
      </c>
      <c r="D228" s="5">
        <v>250</v>
      </c>
      <c r="E228" s="5">
        <v>0.2</v>
      </c>
      <c r="F228" s="23">
        <f t="shared" si="16"/>
        <v>50</v>
      </c>
      <c r="G228" s="21">
        <f t="shared" si="17"/>
        <v>60</v>
      </c>
      <c r="H228" s="37">
        <f t="shared" si="15"/>
        <v>60</v>
      </c>
      <c r="J228" s="1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</row>
    <row r="229" spans="1:51" ht="28.5" x14ac:dyDescent="0.25">
      <c r="A229" s="50" t="s">
        <v>252</v>
      </c>
      <c r="B229" s="22" t="s">
        <v>8</v>
      </c>
      <c r="C229" s="47" t="s">
        <v>50</v>
      </c>
      <c r="D229" s="5">
        <v>40</v>
      </c>
      <c r="E229" s="5">
        <v>0.2</v>
      </c>
      <c r="F229" s="23">
        <f t="shared" si="16"/>
        <v>8</v>
      </c>
      <c r="G229" s="21">
        <f t="shared" si="17"/>
        <v>9.6</v>
      </c>
      <c r="H229" s="37">
        <f t="shared" si="15"/>
        <v>9.6</v>
      </c>
      <c r="J229" s="1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</row>
    <row r="230" spans="1:51" x14ac:dyDescent="0.25">
      <c r="A230" s="50" t="s">
        <v>265</v>
      </c>
      <c r="B230" s="22" t="s">
        <v>8</v>
      </c>
      <c r="C230" s="47" t="s">
        <v>50</v>
      </c>
      <c r="D230" s="5">
        <v>10</v>
      </c>
      <c r="E230" s="5">
        <v>7.9530000000000003</v>
      </c>
      <c r="F230" s="23">
        <f t="shared" si="16"/>
        <v>79.53</v>
      </c>
      <c r="G230" s="21">
        <f t="shared" si="17"/>
        <v>95.44</v>
      </c>
      <c r="H230" s="37">
        <f t="shared" si="15"/>
        <v>95.44</v>
      </c>
      <c r="J230" s="1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</row>
    <row r="231" spans="1:51" x14ac:dyDescent="0.25">
      <c r="A231" s="50" t="s">
        <v>266</v>
      </c>
      <c r="B231" s="22" t="s">
        <v>8</v>
      </c>
      <c r="C231" s="47" t="s">
        <v>50</v>
      </c>
      <c r="D231" s="5">
        <v>30</v>
      </c>
      <c r="E231" s="5">
        <v>7.0949999999999998</v>
      </c>
      <c r="F231" s="23">
        <f t="shared" si="16"/>
        <v>212.85</v>
      </c>
      <c r="G231" s="21">
        <f t="shared" si="17"/>
        <v>255.42</v>
      </c>
      <c r="H231" s="37">
        <f t="shared" si="15"/>
        <v>255.42</v>
      </c>
      <c r="J231" s="1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</row>
    <row r="232" spans="1:51" x14ac:dyDescent="0.25">
      <c r="A232" s="50" t="s">
        <v>267</v>
      </c>
      <c r="B232" s="22" t="s">
        <v>8</v>
      </c>
      <c r="C232" s="47" t="s">
        <v>50</v>
      </c>
      <c r="D232" s="5">
        <v>20</v>
      </c>
      <c r="E232" s="5">
        <v>7.0949999999999998</v>
      </c>
      <c r="F232" s="23">
        <f t="shared" si="16"/>
        <v>141.9</v>
      </c>
      <c r="G232" s="21">
        <f t="shared" si="17"/>
        <v>170.28</v>
      </c>
      <c r="H232" s="37">
        <f t="shared" si="15"/>
        <v>170.28</v>
      </c>
      <c r="J232" s="1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</row>
    <row r="233" spans="1:51" ht="28.5" x14ac:dyDescent="0.25">
      <c r="A233" s="50" t="s">
        <v>268</v>
      </c>
      <c r="B233" s="22" t="s">
        <v>8</v>
      </c>
      <c r="C233" s="47" t="s">
        <v>38</v>
      </c>
      <c r="D233" s="5">
        <v>10</v>
      </c>
      <c r="E233" s="5">
        <v>10.89</v>
      </c>
      <c r="F233" s="23">
        <f t="shared" si="16"/>
        <v>108.9</v>
      </c>
      <c r="G233" s="21">
        <f t="shared" si="17"/>
        <v>130.68</v>
      </c>
      <c r="H233" s="37">
        <f t="shared" si="15"/>
        <v>130.68</v>
      </c>
      <c r="J233" s="1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</row>
    <row r="234" spans="1:51" ht="28.5" x14ac:dyDescent="0.25">
      <c r="A234" s="50" t="s">
        <v>269</v>
      </c>
      <c r="B234" s="22" t="s">
        <v>8</v>
      </c>
      <c r="C234" s="47" t="s">
        <v>50</v>
      </c>
      <c r="D234" s="5">
        <v>10</v>
      </c>
      <c r="E234" s="5">
        <v>3.113</v>
      </c>
      <c r="F234" s="23">
        <f t="shared" si="16"/>
        <v>31.13</v>
      </c>
      <c r="G234" s="21">
        <f t="shared" si="17"/>
        <v>37.36</v>
      </c>
      <c r="H234" s="37">
        <f t="shared" si="15"/>
        <v>37.36</v>
      </c>
      <c r="J234" s="1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</row>
    <row r="235" spans="1:51" x14ac:dyDescent="0.25">
      <c r="A235" s="50" t="s">
        <v>270</v>
      </c>
      <c r="B235" s="22" t="s">
        <v>8</v>
      </c>
      <c r="C235" s="47" t="s">
        <v>38</v>
      </c>
      <c r="D235" s="5">
        <v>20</v>
      </c>
      <c r="E235" s="5">
        <v>0.55000000000000004</v>
      </c>
      <c r="F235" s="23">
        <f t="shared" si="16"/>
        <v>11</v>
      </c>
      <c r="G235" s="21">
        <f t="shared" si="17"/>
        <v>13.2</v>
      </c>
      <c r="H235" s="37">
        <f t="shared" si="15"/>
        <v>13.2</v>
      </c>
      <c r="J235" s="1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</row>
    <row r="236" spans="1:51" x14ac:dyDescent="0.25">
      <c r="A236" s="50" t="s">
        <v>271</v>
      </c>
      <c r="B236" s="22" t="s">
        <v>8</v>
      </c>
      <c r="C236" s="47" t="s">
        <v>38</v>
      </c>
      <c r="D236" s="5">
        <v>40</v>
      </c>
      <c r="E236" s="5">
        <v>2.75</v>
      </c>
      <c r="F236" s="23">
        <f t="shared" si="16"/>
        <v>110</v>
      </c>
      <c r="G236" s="21">
        <f t="shared" si="17"/>
        <v>132</v>
      </c>
      <c r="H236" s="37">
        <f t="shared" si="15"/>
        <v>132</v>
      </c>
      <c r="J236" s="1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</row>
    <row r="237" spans="1:51" ht="28.5" x14ac:dyDescent="0.25">
      <c r="A237" s="50" t="s">
        <v>272</v>
      </c>
      <c r="B237" s="22" t="s">
        <v>8</v>
      </c>
      <c r="C237" s="47" t="s">
        <v>38</v>
      </c>
      <c r="D237" s="5">
        <v>35</v>
      </c>
      <c r="E237" s="5">
        <v>2.75</v>
      </c>
      <c r="F237" s="23">
        <f t="shared" si="16"/>
        <v>96.25</v>
      </c>
      <c r="G237" s="21">
        <f t="shared" si="17"/>
        <v>115.5</v>
      </c>
      <c r="H237" s="37">
        <f t="shared" si="15"/>
        <v>115.5</v>
      </c>
      <c r="J237" s="1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</row>
    <row r="238" spans="1:51" ht="28.5" x14ac:dyDescent="0.25">
      <c r="A238" s="50" t="s">
        <v>273</v>
      </c>
      <c r="B238" s="22" t="s">
        <v>8</v>
      </c>
      <c r="C238" s="47" t="s">
        <v>285</v>
      </c>
      <c r="D238" s="5">
        <v>150</v>
      </c>
      <c r="E238" s="5">
        <v>2.0680000000000001</v>
      </c>
      <c r="F238" s="23">
        <f t="shared" si="16"/>
        <v>310.2</v>
      </c>
      <c r="G238" s="21">
        <f t="shared" si="17"/>
        <v>372.24</v>
      </c>
      <c r="H238" s="37">
        <f t="shared" si="15"/>
        <v>372.24</v>
      </c>
      <c r="J238" s="1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</row>
    <row r="239" spans="1:51" x14ac:dyDescent="0.25">
      <c r="A239" s="24" t="s">
        <v>274</v>
      </c>
      <c r="B239" s="22" t="s">
        <v>8</v>
      </c>
      <c r="C239" s="47" t="s">
        <v>50</v>
      </c>
      <c r="D239" s="5">
        <v>40</v>
      </c>
      <c r="E239" s="5">
        <v>2.508</v>
      </c>
      <c r="F239" s="23">
        <f t="shared" si="16"/>
        <v>100.32</v>
      </c>
      <c r="G239" s="21">
        <f t="shared" si="17"/>
        <v>120.38</v>
      </c>
      <c r="H239" s="37">
        <f t="shared" si="15"/>
        <v>120.38</v>
      </c>
      <c r="J239" s="1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</row>
    <row r="240" spans="1:51" x14ac:dyDescent="0.25">
      <c r="A240" s="50" t="s">
        <v>237</v>
      </c>
      <c r="B240" s="22" t="s">
        <v>8</v>
      </c>
      <c r="C240" s="47" t="s">
        <v>50</v>
      </c>
      <c r="D240" s="5">
        <v>50</v>
      </c>
      <c r="E240" s="5">
        <v>1.9359999999999999</v>
      </c>
      <c r="F240" s="23">
        <f t="shared" si="16"/>
        <v>96.8</v>
      </c>
      <c r="G240" s="21">
        <f t="shared" si="17"/>
        <v>116.16</v>
      </c>
      <c r="H240" s="37">
        <f t="shared" si="15"/>
        <v>116.16</v>
      </c>
      <c r="J240" s="1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</row>
    <row r="241" spans="1:51" ht="28.5" x14ac:dyDescent="0.25">
      <c r="A241" s="50" t="s">
        <v>275</v>
      </c>
      <c r="B241" s="22" t="s">
        <v>8</v>
      </c>
      <c r="C241" s="47" t="s">
        <v>50</v>
      </c>
      <c r="D241" s="5">
        <v>160</v>
      </c>
      <c r="E241" s="5">
        <v>0.85799999999999998</v>
      </c>
      <c r="F241" s="23">
        <f t="shared" si="16"/>
        <v>137.28</v>
      </c>
      <c r="G241" s="21">
        <f t="shared" si="17"/>
        <v>164.74</v>
      </c>
      <c r="H241" s="37">
        <f t="shared" si="15"/>
        <v>164.74</v>
      </c>
      <c r="J241" s="1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</row>
    <row r="242" spans="1:51" x14ac:dyDescent="0.25">
      <c r="A242" s="50" t="s">
        <v>239</v>
      </c>
      <c r="B242" s="22" t="s">
        <v>8</v>
      </c>
      <c r="C242" s="47" t="s">
        <v>50</v>
      </c>
      <c r="D242" s="5">
        <v>450</v>
      </c>
      <c r="E242" s="5">
        <v>0.85799999999999998</v>
      </c>
      <c r="F242" s="23">
        <f t="shared" si="16"/>
        <v>386.1</v>
      </c>
      <c r="G242" s="21">
        <f t="shared" si="17"/>
        <v>463.32</v>
      </c>
      <c r="H242" s="37">
        <f t="shared" si="15"/>
        <v>463.32</v>
      </c>
      <c r="J242" s="1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</row>
    <row r="243" spans="1:51" x14ac:dyDescent="0.25">
      <c r="A243" s="50" t="s">
        <v>240</v>
      </c>
      <c r="B243" s="22" t="s">
        <v>8</v>
      </c>
      <c r="C243" s="47" t="s">
        <v>50</v>
      </c>
      <c r="D243" s="5">
        <v>348</v>
      </c>
      <c r="E243" s="5">
        <v>0.85799999999999998</v>
      </c>
      <c r="F243" s="23">
        <f t="shared" si="16"/>
        <v>298.58</v>
      </c>
      <c r="G243" s="21">
        <f t="shared" si="17"/>
        <v>358.3</v>
      </c>
      <c r="H243" s="37">
        <f t="shared" si="15"/>
        <v>358.3</v>
      </c>
      <c r="J243" s="1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</row>
    <row r="244" spans="1:51" x14ac:dyDescent="0.25">
      <c r="A244" s="50" t="s">
        <v>276</v>
      </c>
      <c r="B244" s="22" t="s">
        <v>8</v>
      </c>
      <c r="C244" s="47" t="s">
        <v>50</v>
      </c>
      <c r="D244" s="5">
        <v>20</v>
      </c>
      <c r="E244" s="5">
        <v>0.82499999999999996</v>
      </c>
      <c r="F244" s="23">
        <f t="shared" si="16"/>
        <v>16.5</v>
      </c>
      <c r="G244" s="21">
        <f t="shared" si="17"/>
        <v>19.8</v>
      </c>
      <c r="H244" s="37">
        <f t="shared" si="15"/>
        <v>19.8</v>
      </c>
      <c r="J244" s="1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</row>
    <row r="245" spans="1:51" x14ac:dyDescent="0.25">
      <c r="A245" s="50" t="s">
        <v>241</v>
      </c>
      <c r="B245" s="22" t="s">
        <v>8</v>
      </c>
      <c r="C245" s="47" t="s">
        <v>50</v>
      </c>
      <c r="D245" s="5">
        <v>150</v>
      </c>
      <c r="E245" s="5">
        <v>0.82499999999999996</v>
      </c>
      <c r="F245" s="23">
        <f t="shared" si="16"/>
        <v>123.75</v>
      </c>
      <c r="G245" s="21">
        <f t="shared" si="17"/>
        <v>148.5</v>
      </c>
      <c r="H245" s="37">
        <f t="shared" si="15"/>
        <v>148.5</v>
      </c>
      <c r="J245" s="1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</row>
    <row r="246" spans="1:51" x14ac:dyDescent="0.25">
      <c r="A246" s="24" t="s">
        <v>242</v>
      </c>
      <c r="B246" s="22" t="s">
        <v>8</v>
      </c>
      <c r="C246" s="47" t="s">
        <v>50</v>
      </c>
      <c r="D246" s="5">
        <v>80</v>
      </c>
      <c r="E246" s="5">
        <v>0.82499999999999996</v>
      </c>
      <c r="F246" s="23">
        <f t="shared" si="16"/>
        <v>66</v>
      </c>
      <c r="G246" s="21">
        <f t="shared" si="17"/>
        <v>79.2</v>
      </c>
      <c r="H246" s="37">
        <f t="shared" si="15"/>
        <v>79.2</v>
      </c>
      <c r="J246" s="1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</row>
    <row r="247" spans="1:51" ht="28.5" x14ac:dyDescent="0.25">
      <c r="A247" s="50" t="s">
        <v>277</v>
      </c>
      <c r="B247" s="22" t="s">
        <v>8</v>
      </c>
      <c r="C247" s="47" t="s">
        <v>38</v>
      </c>
      <c r="D247" s="5">
        <v>1</v>
      </c>
      <c r="E247" s="5">
        <v>2.48</v>
      </c>
      <c r="F247" s="23">
        <f t="shared" si="16"/>
        <v>2.48</v>
      </c>
      <c r="G247" s="21">
        <f t="shared" si="17"/>
        <v>2.98</v>
      </c>
      <c r="H247" s="37">
        <f t="shared" si="15"/>
        <v>2.98</v>
      </c>
      <c r="J247" s="1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</row>
    <row r="248" spans="1:51" ht="28.5" x14ac:dyDescent="0.25">
      <c r="A248" s="50" t="s">
        <v>278</v>
      </c>
      <c r="B248" s="22" t="s">
        <v>8</v>
      </c>
      <c r="C248" s="47" t="s">
        <v>38</v>
      </c>
      <c r="D248" s="5">
        <v>1</v>
      </c>
      <c r="E248" s="5">
        <v>15.84</v>
      </c>
      <c r="F248" s="23">
        <f t="shared" si="16"/>
        <v>15.84</v>
      </c>
      <c r="G248" s="21">
        <f t="shared" si="17"/>
        <v>19.010000000000002</v>
      </c>
      <c r="H248" s="37">
        <f t="shared" si="15"/>
        <v>19.010000000000002</v>
      </c>
      <c r="J248" s="1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</row>
    <row r="249" spans="1:51" ht="42.75" x14ac:dyDescent="0.25">
      <c r="A249" s="50" t="s">
        <v>279</v>
      </c>
      <c r="B249" s="22" t="s">
        <v>8</v>
      </c>
      <c r="C249" s="47" t="s">
        <v>38</v>
      </c>
      <c r="D249" s="5">
        <v>2</v>
      </c>
      <c r="E249" s="5">
        <v>13.2</v>
      </c>
      <c r="F249" s="23">
        <f t="shared" si="16"/>
        <v>26.4</v>
      </c>
      <c r="G249" s="21">
        <f t="shared" si="17"/>
        <v>31.68</v>
      </c>
      <c r="H249" s="37">
        <f t="shared" si="15"/>
        <v>31.68</v>
      </c>
      <c r="J249" s="1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</row>
    <row r="250" spans="1:51" ht="57" x14ac:dyDescent="0.25">
      <c r="A250" s="50" t="s">
        <v>280</v>
      </c>
      <c r="B250" s="22" t="s">
        <v>8</v>
      </c>
      <c r="C250" s="47" t="s">
        <v>38</v>
      </c>
      <c r="D250" s="5">
        <v>1</v>
      </c>
      <c r="E250" s="5">
        <v>13.2</v>
      </c>
      <c r="F250" s="23">
        <f t="shared" si="16"/>
        <v>13.2</v>
      </c>
      <c r="G250" s="21">
        <f t="shared" si="17"/>
        <v>15.84</v>
      </c>
      <c r="H250" s="37">
        <f t="shared" si="15"/>
        <v>15.84</v>
      </c>
      <c r="J250" s="1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</row>
    <row r="251" spans="1:51" ht="42.75" x14ac:dyDescent="0.25">
      <c r="A251" s="50" t="s">
        <v>281</v>
      </c>
      <c r="B251" s="22" t="s">
        <v>8</v>
      </c>
      <c r="C251" s="47" t="s">
        <v>52</v>
      </c>
      <c r="D251" s="5">
        <v>55</v>
      </c>
      <c r="E251" s="5">
        <v>16.5</v>
      </c>
      <c r="F251" s="23">
        <f t="shared" si="16"/>
        <v>907.5</v>
      </c>
      <c r="G251" s="21">
        <f t="shared" si="17"/>
        <v>1089</v>
      </c>
      <c r="H251" s="37">
        <f t="shared" si="15"/>
        <v>1089</v>
      </c>
      <c r="J251" s="1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</row>
    <row r="252" spans="1:51" ht="28.5" x14ac:dyDescent="0.25">
      <c r="A252" s="50" t="s">
        <v>282</v>
      </c>
      <c r="B252" s="22" t="s">
        <v>8</v>
      </c>
      <c r="C252" s="47" t="s">
        <v>38</v>
      </c>
      <c r="D252" s="5">
        <v>2</v>
      </c>
      <c r="E252" s="5">
        <v>27.5</v>
      </c>
      <c r="F252" s="23">
        <f t="shared" si="16"/>
        <v>55</v>
      </c>
      <c r="G252" s="21">
        <f t="shared" si="17"/>
        <v>66</v>
      </c>
      <c r="H252" s="37">
        <f t="shared" si="15"/>
        <v>66</v>
      </c>
      <c r="J252" s="1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</row>
    <row r="253" spans="1:51" x14ac:dyDescent="0.25">
      <c r="A253" s="58" t="s">
        <v>283</v>
      </c>
      <c r="B253" s="59" t="s">
        <v>8</v>
      </c>
      <c r="C253" s="60" t="s">
        <v>38</v>
      </c>
      <c r="D253" s="57">
        <v>0</v>
      </c>
      <c r="E253" s="5">
        <v>0</v>
      </c>
      <c r="F253" s="23">
        <f t="shared" si="16"/>
        <v>0</v>
      </c>
      <c r="G253" s="21">
        <f t="shared" si="17"/>
        <v>0</v>
      </c>
      <c r="H253" s="37">
        <f t="shared" si="15"/>
        <v>0</v>
      </c>
      <c r="J253" s="1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</row>
    <row r="254" spans="1:51" ht="28.5" x14ac:dyDescent="0.25">
      <c r="A254" s="58" t="s">
        <v>284</v>
      </c>
      <c r="B254" s="59" t="s">
        <v>8</v>
      </c>
      <c r="C254" s="60" t="s">
        <v>50</v>
      </c>
      <c r="D254" s="57">
        <v>160</v>
      </c>
      <c r="E254" s="57">
        <v>1.925</v>
      </c>
      <c r="F254" s="23">
        <f t="shared" si="16"/>
        <v>308</v>
      </c>
      <c r="G254" s="21">
        <f t="shared" si="17"/>
        <v>369.6</v>
      </c>
      <c r="H254" s="37">
        <f t="shared" si="15"/>
        <v>369.6</v>
      </c>
      <c r="J254" s="1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</row>
    <row r="255" spans="1:51" x14ac:dyDescent="0.25">
      <c r="A255" s="58" t="s">
        <v>258</v>
      </c>
      <c r="B255" s="59" t="s">
        <v>8</v>
      </c>
      <c r="C255" s="60" t="s">
        <v>51</v>
      </c>
      <c r="D255" s="57">
        <v>6</v>
      </c>
      <c r="E255" s="57">
        <v>232.77</v>
      </c>
      <c r="F255" s="23">
        <v>232.77</v>
      </c>
      <c r="G255" s="21">
        <f t="shared" si="17"/>
        <v>279.32</v>
      </c>
      <c r="H255" s="37">
        <f t="shared" si="15"/>
        <v>279.32</v>
      </c>
      <c r="J255" s="12"/>
      <c r="U255" s="38"/>
      <c r="V255" s="38"/>
      <c r="W255" s="38"/>
      <c r="X255" s="38"/>
      <c r="Y255" s="38"/>
      <c r="Z255" s="54"/>
      <c r="AA255" s="54"/>
      <c r="AB255" s="54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</row>
    <row r="256" spans="1:51" x14ac:dyDescent="0.25">
      <c r="A256" s="58" t="s">
        <v>286</v>
      </c>
      <c r="B256" s="59" t="s">
        <v>8</v>
      </c>
      <c r="C256" s="60" t="s">
        <v>53</v>
      </c>
      <c r="D256" s="57">
        <v>0</v>
      </c>
      <c r="E256" s="5">
        <v>0</v>
      </c>
      <c r="F256" s="23">
        <f t="shared" ref="F256" si="18">ROUND(D256*E256,2)</f>
        <v>0</v>
      </c>
      <c r="G256" s="21">
        <f t="shared" ref="G256" si="19">ROUND(F256*1.2,2)</f>
        <v>0</v>
      </c>
      <c r="H256" s="37">
        <f t="shared" si="15"/>
        <v>0</v>
      </c>
      <c r="J256" s="12"/>
      <c r="U256" s="38"/>
      <c r="V256" s="38"/>
      <c r="W256" s="38"/>
      <c r="X256" s="38"/>
      <c r="Y256" s="38"/>
      <c r="Z256" s="54"/>
      <c r="AA256" s="54"/>
      <c r="AB256" s="54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</row>
    <row r="257" spans="1:29" x14ac:dyDescent="0.25">
      <c r="A257" s="24" t="s">
        <v>6</v>
      </c>
      <c r="B257" s="22" t="s">
        <v>8</v>
      </c>
      <c r="C257" s="47" t="s">
        <v>49</v>
      </c>
      <c r="D257" s="6">
        <v>1</v>
      </c>
      <c r="E257" s="5">
        <v>3500</v>
      </c>
      <c r="F257" s="23">
        <f t="shared" ref="F257:F265" si="20">ROUND(D257*E257,2)</f>
        <v>3500</v>
      </c>
      <c r="G257" s="21">
        <f t="shared" ref="G257:G267" si="21">ROUND(F257*1.2,2)</f>
        <v>4200</v>
      </c>
      <c r="H257" s="37">
        <v>2507.0700000000002</v>
      </c>
      <c r="Z257" s="55"/>
      <c r="AA257" s="55"/>
      <c r="AB257" s="55"/>
      <c r="AC257" s="55"/>
    </row>
    <row r="258" spans="1:29" ht="15" customHeight="1" x14ac:dyDescent="0.25">
      <c r="A258" s="24" t="s">
        <v>18</v>
      </c>
      <c r="B258" s="22" t="s">
        <v>8</v>
      </c>
      <c r="C258" s="16"/>
      <c r="D258" s="6"/>
      <c r="E258" s="5"/>
      <c r="F258" s="23">
        <f t="shared" si="20"/>
        <v>0</v>
      </c>
      <c r="G258" s="21">
        <f t="shared" si="21"/>
        <v>0</v>
      </c>
      <c r="H258" s="37">
        <f t="shared" si="15"/>
        <v>0</v>
      </c>
    </row>
    <row r="259" spans="1:29" ht="18" customHeight="1" x14ac:dyDescent="0.25">
      <c r="A259" s="73" t="s">
        <v>19</v>
      </c>
      <c r="B259" s="74"/>
      <c r="C259" s="74"/>
      <c r="D259" s="74"/>
      <c r="E259" s="74"/>
      <c r="F259" s="74"/>
      <c r="G259" s="74"/>
      <c r="H259" s="74"/>
      <c r="J259" t="s">
        <v>8</v>
      </c>
    </row>
    <row r="260" spans="1:29" ht="78.75" customHeight="1" x14ac:dyDescent="0.25">
      <c r="A260" s="24" t="s">
        <v>20</v>
      </c>
      <c r="B260" s="20" t="s">
        <v>17</v>
      </c>
      <c r="C260" s="15"/>
      <c r="D260" s="6"/>
      <c r="E260" s="6"/>
      <c r="F260" s="23">
        <f t="shared" si="20"/>
        <v>0</v>
      </c>
      <c r="G260" s="21">
        <f t="shared" si="21"/>
        <v>0</v>
      </c>
      <c r="H260" s="37">
        <f t="shared" si="15"/>
        <v>0</v>
      </c>
      <c r="I260" s="11"/>
      <c r="K260" s="11"/>
      <c r="L260" s="11"/>
    </row>
    <row r="261" spans="1:29" ht="18" customHeight="1" x14ac:dyDescent="0.25">
      <c r="A261" s="73" t="s">
        <v>21</v>
      </c>
      <c r="B261" s="74"/>
      <c r="C261" s="74"/>
      <c r="D261" s="74"/>
      <c r="E261" s="74"/>
      <c r="F261" s="74"/>
      <c r="G261" s="74"/>
      <c r="H261" s="74"/>
    </row>
    <row r="262" spans="1:29" ht="60" customHeight="1" x14ac:dyDescent="0.25">
      <c r="A262" s="24" t="s">
        <v>24</v>
      </c>
      <c r="B262" s="20" t="s">
        <v>22</v>
      </c>
      <c r="C262" s="15"/>
      <c r="D262" s="6"/>
      <c r="E262" s="6"/>
      <c r="F262" s="23">
        <f t="shared" si="20"/>
        <v>0</v>
      </c>
      <c r="G262" s="21">
        <f t="shared" si="21"/>
        <v>0</v>
      </c>
      <c r="H262" s="37">
        <f t="shared" si="15"/>
        <v>0</v>
      </c>
      <c r="I262" s="11"/>
      <c r="J262" s="11"/>
      <c r="K262" s="11"/>
      <c r="L262" s="11"/>
    </row>
    <row r="263" spans="1:29" ht="75" customHeight="1" x14ac:dyDescent="0.25">
      <c r="A263" s="24" t="s">
        <v>25</v>
      </c>
      <c r="B263" s="20" t="s">
        <v>22</v>
      </c>
      <c r="C263" s="15"/>
      <c r="D263" s="6"/>
      <c r="E263" s="6"/>
      <c r="F263" s="23">
        <f t="shared" si="20"/>
        <v>0</v>
      </c>
      <c r="G263" s="21">
        <f t="shared" si="21"/>
        <v>0</v>
      </c>
      <c r="H263" s="37">
        <f t="shared" si="15"/>
        <v>0</v>
      </c>
      <c r="I263" s="11"/>
      <c r="J263" s="11" t="s">
        <v>10</v>
      </c>
      <c r="K263" s="11"/>
      <c r="L263" s="11"/>
    </row>
    <row r="264" spans="1:29" ht="18" customHeight="1" x14ac:dyDescent="0.25">
      <c r="A264" s="73" t="s">
        <v>26</v>
      </c>
      <c r="B264" s="74"/>
      <c r="C264" s="74"/>
      <c r="D264" s="74"/>
      <c r="E264" s="74"/>
      <c r="F264" s="74"/>
      <c r="G264" s="74"/>
      <c r="H264" s="74"/>
    </row>
    <row r="265" spans="1:29" ht="90" customHeight="1" x14ac:dyDescent="0.25">
      <c r="A265" s="24" t="s">
        <v>27</v>
      </c>
      <c r="B265" s="22" t="s">
        <v>28</v>
      </c>
      <c r="C265" s="16"/>
      <c r="D265" s="6"/>
      <c r="E265" s="5"/>
      <c r="F265" s="23">
        <f t="shared" si="20"/>
        <v>0</v>
      </c>
      <c r="G265" s="21">
        <f t="shared" si="21"/>
        <v>0</v>
      </c>
      <c r="H265" s="37">
        <f t="shared" si="15"/>
        <v>0</v>
      </c>
    </row>
    <row r="266" spans="1:29" ht="18" customHeight="1" x14ac:dyDescent="0.25">
      <c r="A266" s="73" t="s">
        <v>32</v>
      </c>
      <c r="B266" s="74"/>
      <c r="C266" s="74"/>
      <c r="D266" s="74"/>
      <c r="E266" s="74"/>
      <c r="F266" s="74"/>
      <c r="G266" s="74"/>
      <c r="H266" s="74"/>
      <c r="I266" s="11"/>
      <c r="J266" s="11"/>
      <c r="K266" s="11"/>
      <c r="L266" s="11"/>
    </row>
    <row r="267" spans="1:29" ht="95.25" customHeight="1" thickBot="1" x14ac:dyDescent="0.3">
      <c r="A267" s="24" t="s">
        <v>33</v>
      </c>
      <c r="B267" s="22" t="s">
        <v>34</v>
      </c>
      <c r="C267" s="47" t="s">
        <v>51</v>
      </c>
      <c r="D267" s="6">
        <v>2.5</v>
      </c>
      <c r="E267" s="5">
        <v>126161.58</v>
      </c>
      <c r="F267" s="23">
        <f>SUM(0.025*126161.58)</f>
        <v>3154.0395000000003</v>
      </c>
      <c r="G267" s="21">
        <f t="shared" si="21"/>
        <v>3784.85</v>
      </c>
      <c r="H267" s="37">
        <f t="shared" si="15"/>
        <v>3784.85</v>
      </c>
      <c r="Z267" s="55"/>
      <c r="AA267" s="55"/>
      <c r="AB267" s="55"/>
    </row>
    <row r="268" spans="1:29" ht="39" customHeight="1" thickBot="1" x14ac:dyDescent="0.3">
      <c r="A268" s="65" t="s">
        <v>45</v>
      </c>
      <c r="B268" s="66"/>
      <c r="C268" s="66"/>
      <c r="D268" s="66"/>
      <c r="E268" s="66"/>
      <c r="F268" s="32">
        <f>SUM(F15:F257)+F267</f>
        <v>132815.6195</v>
      </c>
      <c r="G268" s="32">
        <f>SUM(G15:G257)+G267</f>
        <v>159378.75</v>
      </c>
      <c r="H268" s="32">
        <f>SUM(H15:H257)+H267</f>
        <v>157685.82</v>
      </c>
      <c r="J268" s="10" t="s">
        <v>12</v>
      </c>
      <c r="Z268" s="52"/>
      <c r="AA268" s="52"/>
    </row>
    <row r="269" spans="1:29" ht="18.75" customHeight="1" x14ac:dyDescent="0.25">
      <c r="A269" s="27"/>
      <c r="B269" s="27"/>
      <c r="C269" s="27"/>
      <c r="D269" s="27"/>
      <c r="E269" s="27"/>
      <c r="F269" s="28"/>
      <c r="G269" s="28"/>
      <c r="H269" s="28"/>
      <c r="J269" s="10" t="s">
        <v>14</v>
      </c>
      <c r="AA269" s="51"/>
    </row>
    <row r="270" spans="1:29" ht="18.75" customHeight="1" thickBot="1" x14ac:dyDescent="0.3">
      <c r="A270" s="27"/>
      <c r="B270" s="27"/>
      <c r="C270" s="27"/>
      <c r="D270" s="27"/>
      <c r="E270" s="27"/>
      <c r="F270" s="28"/>
      <c r="G270" s="28"/>
      <c r="H270" s="28"/>
      <c r="J270" s="12"/>
    </row>
    <row r="271" spans="1:29" ht="18.75" customHeight="1" x14ac:dyDescent="0.25">
      <c r="A271" s="61" t="s">
        <v>36</v>
      </c>
      <c r="B271" s="62"/>
      <c r="C271" s="62"/>
      <c r="D271" s="62"/>
      <c r="E271" s="62"/>
      <c r="F271" s="62"/>
      <c r="G271" s="62"/>
      <c r="H271" s="62"/>
      <c r="J271" s="12"/>
    </row>
    <row r="272" spans="1:29" ht="39.75" customHeight="1" x14ac:dyDescent="0.25">
      <c r="A272" s="35" t="s">
        <v>2</v>
      </c>
      <c r="B272" s="36" t="s">
        <v>5</v>
      </c>
      <c r="C272" s="36" t="s">
        <v>3</v>
      </c>
      <c r="D272" s="36" t="s">
        <v>4</v>
      </c>
      <c r="E272" s="36" t="s">
        <v>11</v>
      </c>
      <c r="F272" s="36" t="s">
        <v>9</v>
      </c>
      <c r="G272" s="36" t="s">
        <v>13</v>
      </c>
      <c r="H272" s="36" t="s">
        <v>23</v>
      </c>
      <c r="J272" s="12"/>
    </row>
    <row r="273" spans="1:29" x14ac:dyDescent="0.25">
      <c r="A273" s="24" t="s">
        <v>29</v>
      </c>
      <c r="B273" s="22" t="s">
        <v>28</v>
      </c>
      <c r="C273" s="42" t="s">
        <v>44</v>
      </c>
      <c r="D273" s="6">
        <v>450</v>
      </c>
      <c r="E273" s="5">
        <v>10</v>
      </c>
      <c r="F273" s="23">
        <f t="shared" ref="F273" si="22">ROUND(D273*E273,2)</f>
        <v>4500</v>
      </c>
      <c r="G273" s="21">
        <f t="shared" ref="G273" si="23">ROUND(F273*1.2,2)</f>
        <v>5400</v>
      </c>
      <c r="H273" s="33">
        <v>5000</v>
      </c>
      <c r="J273" s="12"/>
      <c r="Z273" s="55"/>
      <c r="AA273" s="55"/>
      <c r="AB273" s="55"/>
      <c r="AC273" s="55"/>
    </row>
    <row r="274" spans="1:29" ht="18.75" customHeight="1" x14ac:dyDescent="0.25">
      <c r="A274" s="40" t="s">
        <v>39</v>
      </c>
      <c r="B274" s="41" t="s">
        <v>28</v>
      </c>
      <c r="C274" s="42" t="s">
        <v>38</v>
      </c>
      <c r="D274" s="6"/>
      <c r="E274" s="5"/>
      <c r="F274" s="23">
        <f t="shared" ref="F274:F279" si="24">ROUND(D274*E274,2)</f>
        <v>0</v>
      </c>
      <c r="G274" s="21">
        <f t="shared" ref="G274:G280" si="25">ROUND(F274*1.2,2)</f>
        <v>0</v>
      </c>
      <c r="H274" s="33"/>
      <c r="J274" s="45" t="s">
        <v>15</v>
      </c>
    </row>
    <row r="275" spans="1:29" ht="18.75" customHeight="1" x14ac:dyDescent="0.25">
      <c r="A275" s="40" t="s">
        <v>40</v>
      </c>
      <c r="B275" s="41" t="s">
        <v>28</v>
      </c>
      <c r="C275" s="42" t="s">
        <v>38</v>
      </c>
      <c r="D275" s="6"/>
      <c r="E275" s="5"/>
      <c r="F275" s="23">
        <f t="shared" si="24"/>
        <v>0</v>
      </c>
      <c r="G275" s="21">
        <f t="shared" si="25"/>
        <v>0</v>
      </c>
      <c r="H275" s="33"/>
      <c r="J275" s="10" t="s">
        <v>16</v>
      </c>
    </row>
    <row r="276" spans="1:29" ht="18.75" customHeight="1" x14ac:dyDescent="0.25">
      <c r="A276" s="40" t="s">
        <v>41</v>
      </c>
      <c r="B276" s="41" t="s">
        <v>28</v>
      </c>
      <c r="C276" s="42" t="s">
        <v>38</v>
      </c>
      <c r="D276" s="6"/>
      <c r="E276" s="5"/>
      <c r="F276" s="23">
        <f t="shared" si="24"/>
        <v>0</v>
      </c>
      <c r="G276" s="21">
        <f t="shared" si="25"/>
        <v>0</v>
      </c>
      <c r="H276" s="33"/>
      <c r="J276" s="10" t="s">
        <v>14</v>
      </c>
    </row>
    <row r="277" spans="1:29" ht="39.75" customHeight="1" x14ac:dyDescent="0.25">
      <c r="A277" s="43" t="s">
        <v>42</v>
      </c>
      <c r="B277" s="44" t="s">
        <v>28</v>
      </c>
      <c r="C277" s="42" t="s">
        <v>38</v>
      </c>
      <c r="D277" s="6"/>
      <c r="E277" s="5"/>
      <c r="F277" s="23">
        <f t="shared" si="24"/>
        <v>0</v>
      </c>
      <c r="G277" s="21">
        <f t="shared" si="25"/>
        <v>0</v>
      </c>
      <c r="H277" s="33"/>
    </row>
    <row r="278" spans="1:29" ht="69" customHeight="1" x14ac:dyDescent="0.25">
      <c r="A278" s="25" t="s">
        <v>30</v>
      </c>
      <c r="B278" s="20" t="s">
        <v>10</v>
      </c>
      <c r="C278" s="42" t="s">
        <v>43</v>
      </c>
      <c r="D278" s="6"/>
      <c r="E278" s="5"/>
      <c r="F278" s="23">
        <f t="shared" si="24"/>
        <v>0</v>
      </c>
      <c r="G278" s="21">
        <f t="shared" si="25"/>
        <v>0</v>
      </c>
      <c r="H278" s="33"/>
      <c r="J278" s="12"/>
    </row>
    <row r="279" spans="1:29" ht="80.25" customHeight="1" thickBot="1" x14ac:dyDescent="0.3">
      <c r="A279" s="24" t="s">
        <v>31</v>
      </c>
      <c r="B279" s="22" t="s">
        <v>10</v>
      </c>
      <c r="C279" s="42" t="s">
        <v>44</v>
      </c>
      <c r="D279" s="6"/>
      <c r="E279" s="5"/>
      <c r="F279" s="23">
        <f t="shared" si="24"/>
        <v>0</v>
      </c>
      <c r="G279" s="21">
        <f t="shared" si="25"/>
        <v>0</v>
      </c>
      <c r="H279" s="33"/>
      <c r="J279" s="12"/>
    </row>
    <row r="280" spans="1:29" ht="39" customHeight="1" thickBot="1" x14ac:dyDescent="0.3">
      <c r="A280" s="65" t="s">
        <v>46</v>
      </c>
      <c r="B280" s="66"/>
      <c r="C280" s="66"/>
      <c r="D280" s="66"/>
      <c r="E280" s="66"/>
      <c r="F280" s="32">
        <f>SUM(F273:F279)</f>
        <v>4500</v>
      </c>
      <c r="G280" s="32">
        <f t="shared" si="25"/>
        <v>5400</v>
      </c>
      <c r="H280" s="32">
        <f>SUM(H273:H279)</f>
        <v>5000</v>
      </c>
      <c r="J280" s="12"/>
    </row>
    <row r="281" spans="1:29" ht="18.75" customHeight="1" thickBot="1" x14ac:dyDescent="0.3">
      <c r="A281" s="63" t="s">
        <v>37</v>
      </c>
      <c r="B281" s="64"/>
      <c r="C281" s="64"/>
      <c r="D281" s="64"/>
      <c r="E281" s="64"/>
      <c r="F281" s="64"/>
      <c r="G281" s="39"/>
      <c r="H281" s="56">
        <f>H268+H280</f>
        <v>162685.82</v>
      </c>
      <c r="J281" s="12"/>
    </row>
    <row r="282" spans="1:29" ht="18.75" customHeight="1" x14ac:dyDescent="0.25">
      <c r="A282" s="27"/>
      <c r="B282" s="27"/>
      <c r="C282" s="27"/>
      <c r="D282" s="27"/>
      <c r="E282" s="27"/>
      <c r="F282" s="28"/>
      <c r="G282" s="28"/>
      <c r="H282" s="28"/>
      <c r="J282" s="12"/>
    </row>
    <row r="283" spans="1:29" s="12" customFormat="1" ht="15" customHeight="1" x14ac:dyDescent="0.25">
      <c r="A283" s="68"/>
      <c r="B283" s="68"/>
      <c r="C283" s="68"/>
      <c r="D283" s="68"/>
      <c r="E283" s="68"/>
      <c r="F283" s="68"/>
      <c r="G283" s="68"/>
      <c r="H283" s="68"/>
    </row>
    <row r="284" spans="1:29" s="12" customFormat="1" ht="15" customHeight="1" x14ac:dyDescent="0.25">
      <c r="A284" s="68"/>
      <c r="B284" s="68"/>
      <c r="C284" s="68"/>
      <c r="D284" s="68"/>
      <c r="E284" s="68"/>
      <c r="F284" s="68"/>
      <c r="G284" s="68"/>
      <c r="H284" s="68"/>
    </row>
    <row r="285" spans="1:29" s="12" customFormat="1" ht="31.5" customHeight="1" x14ac:dyDescent="0.25">
      <c r="A285" s="69"/>
      <c r="B285" s="69"/>
      <c r="C285" s="69"/>
      <c r="D285" s="69"/>
      <c r="E285" s="69"/>
      <c r="F285" s="69"/>
      <c r="G285" s="69"/>
      <c r="H285" s="69"/>
    </row>
    <row r="286" spans="1:29" s="12" customFormat="1" x14ac:dyDescent="0.25">
      <c r="A286" s="67"/>
      <c r="B286" s="67"/>
      <c r="C286" s="67"/>
      <c r="D286" s="67"/>
      <c r="E286" s="67"/>
      <c r="F286" s="67"/>
      <c r="G286" s="67"/>
      <c r="H286" s="67"/>
    </row>
    <row r="287" spans="1:29" x14ac:dyDescent="0.25">
      <c r="A287" s="2"/>
      <c r="B287" s="2"/>
      <c r="C287" s="17"/>
      <c r="D287" s="7"/>
      <c r="E287" s="7"/>
      <c r="F287" s="7"/>
      <c r="G287" s="7"/>
      <c r="H287" s="7"/>
    </row>
    <row r="288" spans="1:29" ht="15" customHeight="1" x14ac:dyDescent="0.25"/>
    <row r="289" spans="1:8" x14ac:dyDescent="0.25">
      <c r="A289" s="19"/>
      <c r="B289" s="19"/>
      <c r="C289" s="19"/>
      <c r="D289" s="19"/>
      <c r="E289" s="19"/>
      <c r="F289" s="19"/>
      <c r="G289" s="19"/>
      <c r="H289" s="19"/>
    </row>
    <row r="290" spans="1:8" x14ac:dyDescent="0.25">
      <c r="A290" s="3"/>
      <c r="B290" s="3"/>
      <c r="C290" s="18"/>
      <c r="D290" s="8"/>
      <c r="E290" s="8"/>
      <c r="F290" s="8"/>
      <c r="G290" s="8"/>
      <c r="H290" s="8"/>
    </row>
  </sheetData>
  <sheetProtection formatCells="0" formatColumns="0" autoFilter="0" pivotTables="0"/>
  <protectedRanges>
    <protectedRange sqref="A273 A263:A267 A278:A279" name="Rozsah3"/>
    <protectedRange sqref="D273:E279 D263:E267 D14:E258" name="Rozsah2"/>
    <protectedRange sqref="C263:C267 C278:C279 C273 C14:C258" name="Rozsah1"/>
  </protectedRanges>
  <dataConsolidate/>
  <mergeCells count="18">
    <mergeCell ref="A2:H2"/>
    <mergeCell ref="B8:H8"/>
    <mergeCell ref="B9:H9"/>
    <mergeCell ref="A6:H6"/>
    <mergeCell ref="A268:E268"/>
    <mergeCell ref="A11:H11"/>
    <mergeCell ref="A264:H264"/>
    <mergeCell ref="A266:H266"/>
    <mergeCell ref="A13:H13"/>
    <mergeCell ref="A259:H259"/>
    <mergeCell ref="A261:H261"/>
    <mergeCell ref="A271:H271"/>
    <mergeCell ref="A281:F281"/>
    <mergeCell ref="A280:E280"/>
    <mergeCell ref="A286:H286"/>
    <mergeCell ref="A283:H283"/>
    <mergeCell ref="A285:H285"/>
    <mergeCell ref="A284:H284"/>
  </mergeCells>
  <dataValidations xWindow="871" yWindow="545" count="1">
    <dataValidation allowBlank="1" showInputMessage="1" showErrorMessage="1" prompt="V prípade potreby uveďte ďalšie typy výdavkov" sqref="A264 A266"/>
  </dataValidations>
  <pageMargins left="0.70866141732283472" right="0.70866141732283472" top="0.74803149606299213" bottom="0.74803149606299213" header="0.31496062992125984" footer="0.31496062992125984"/>
  <pageSetup paperSize="9" scale="46" orientation="landscape" r:id="rId1"/>
  <rowBreaks count="1" manualBreakCount="1">
    <brk id="26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Podrobný rozpočet projektu</vt:lpstr>
      <vt:lpstr>Hárok1</vt:lpstr>
      <vt:lpstr>'Podrobný rozpočet projektu'!Oblasť_tlače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Šutto Ivan</dc:creator>
  <cp:lastModifiedBy>Valent Erik</cp:lastModifiedBy>
  <cp:lastPrinted>2020-09-09T12:48:59Z</cp:lastPrinted>
  <dcterms:created xsi:type="dcterms:W3CDTF">2015-05-13T12:53:37Z</dcterms:created>
  <dcterms:modified xsi:type="dcterms:W3CDTF">2021-03-11T07:55:51Z</dcterms:modified>
</cp:coreProperties>
</file>